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65" windowWidth="9825" windowHeight="6315" tabRatio="344" activeTab="0"/>
  </bookViews>
  <sheets>
    <sheet name="まとめ" sheetId="1" r:id="rId1"/>
    <sheet name="演習 (1)" sheetId="2" r:id="rId2"/>
    <sheet name="演習 (2)" sheetId="3" r:id="rId3"/>
    <sheet name="演習 (3)" sheetId="4" r:id="rId4"/>
  </sheets>
  <definedNames/>
  <calcPr fullCalcOnLoad="1"/>
</workbook>
</file>

<file path=xl/sharedStrings.xml><?xml version="1.0" encoding="utf-8"?>
<sst xmlns="http://schemas.openxmlformats.org/spreadsheetml/2006/main" count="133" uniqueCount="75">
  <si>
    <t>年数</t>
  </si>
  <si>
    <t>合計</t>
  </si>
  <si>
    <t>クーポンレート</t>
  </si>
  <si>
    <t>割引金利</t>
  </si>
  <si>
    <t>(1)*(4)</t>
  </si>
  <si>
    <t>(1)</t>
  </si>
  <si>
    <t>(2)</t>
  </si>
  <si>
    <t>(3)</t>
  </si>
  <si>
    <t>(4)</t>
  </si>
  <si>
    <t>(5)</t>
  </si>
  <si>
    <t>デュレーションでわかる債券の性質</t>
  </si>
  <si>
    <t>１.クーポンレートが高いほど、デュレーションは小さくなる</t>
  </si>
  <si>
    <t>デュレーション</t>
  </si>
  <si>
    <t>5.31年</t>
  </si>
  <si>
    <t>5.12年</t>
  </si>
  <si>
    <t>２．金利が高いほどデュレーションは小さくなる</t>
  </si>
  <si>
    <t>金利</t>
  </si>
  <si>
    <t>クーポンレートを５％とすると、</t>
  </si>
  <si>
    <t>償還期間</t>
  </si>
  <si>
    <t>年</t>
  </si>
  <si>
    <t>5.42年</t>
  </si>
  <si>
    <t>5.37年</t>
  </si>
  <si>
    <t>5.33年</t>
  </si>
  <si>
    <t>5.29年</t>
  </si>
  <si>
    <t>5.23年</t>
  </si>
  <si>
    <t>クーポンレート</t>
  </si>
  <si>
    <t>％</t>
  </si>
  <si>
    <t>％</t>
  </si>
  <si>
    <t>現在価値</t>
  </si>
  <si>
    <t>現在価値÷債券価格</t>
  </si>
  <si>
    <t>キャッシュフロー</t>
  </si>
  <si>
    <t>額面</t>
  </si>
  <si>
    <t>円</t>
  </si>
  <si>
    <t>6年</t>
  </si>
  <si>
    <r>
      <t>　□　</t>
    </r>
    <r>
      <rPr>
        <sz val="10"/>
        <color indexed="62"/>
        <rFont val="ＭＳ Ｐゴシック"/>
        <family val="3"/>
      </rPr>
      <t>クーポンレートがゼロなら、デュレーションは債券償還期間と一致する。</t>
    </r>
  </si>
  <si>
    <t>％</t>
  </si>
  <si>
    <t>演習１</t>
  </si>
  <si>
    <t>クーポンレートが高いほど、デュレーションは小さくなることを確かめよう！</t>
  </si>
  <si>
    <t>デュレーションを計算して見よう！</t>
  </si>
  <si>
    <t>クーポンレート</t>
  </si>
  <si>
    <t>デュレーション</t>
  </si>
  <si>
    <t>(1)</t>
  </si>
  <si>
    <t>(2)</t>
  </si>
  <si>
    <t>(3)</t>
  </si>
  <si>
    <t>(4)</t>
  </si>
  <si>
    <t>(5)</t>
  </si>
  <si>
    <t>キャッシュフロー</t>
  </si>
  <si>
    <t>(1)×(4)</t>
  </si>
  <si>
    <t>デュレーション</t>
  </si>
  <si>
    <t>(1)</t>
  </si>
  <si>
    <t>(2)</t>
  </si>
  <si>
    <t>(3)</t>
  </si>
  <si>
    <t>(4)</t>
  </si>
  <si>
    <t>(5)</t>
  </si>
  <si>
    <t>(1)×(4)</t>
  </si>
  <si>
    <t>クーポンレート</t>
  </si>
  <si>
    <t>金利が高いほど、デュレーションは小さくなることを確かめよう！</t>
  </si>
  <si>
    <t>解答</t>
  </si>
  <si>
    <t>キャッシュフロー</t>
  </si>
  <si>
    <t>4.9０年</t>
  </si>
  <si>
    <t>5.54年</t>
  </si>
  <si>
    <t>演習2</t>
  </si>
  <si>
    <t xml:space="preserve">     　作成者：  有馬秀次</t>
  </si>
  <si>
    <t>4.90年</t>
  </si>
  <si>
    <t>キャッシュフロー</t>
  </si>
  <si>
    <t>％</t>
  </si>
  <si>
    <t>金利と価格の関係を見てみよう。</t>
  </si>
  <si>
    <t>価格</t>
  </si>
  <si>
    <t>解答　0.02年</t>
  </si>
  <si>
    <t>5.41－5.39=0.02</t>
  </si>
  <si>
    <t>金利が１％変化するとき、デュレーションはいくら変化するか？</t>
  </si>
  <si>
    <r>
      <t>　</t>
    </r>
    <r>
      <rPr>
        <sz val="10"/>
        <color indexed="52"/>
        <rFont val="ＭＳ Ｐ明朝"/>
        <family val="1"/>
      </rPr>
      <t>☆</t>
    </r>
    <r>
      <rPr>
        <sz val="10"/>
        <color indexed="12"/>
        <rFont val="ＭＳ Ｐ明朝"/>
        <family val="1"/>
      </rPr>
      <t>演習画面で数字を入れ替えて遊んで見てください。デュレーションの意味が理解できるようになります。</t>
    </r>
  </si>
  <si>
    <t>演習3</t>
  </si>
  <si>
    <t>最終複利利回りを６％とすると、</t>
  </si>
  <si>
    <t>arima@findai.com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</si>
</sst>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_ "/>
    <numFmt numFmtId="180" formatCode="0_);[Red]\(0\)"/>
    <numFmt numFmtId="181" formatCode="0.0"/>
    <numFmt numFmtId="182" formatCode="0.00_);[Red]\(0.00\)"/>
    <numFmt numFmtId="183" formatCode="0.00000000000000_);[Red]\(0.00000000000000\)"/>
    <numFmt numFmtId="184" formatCode="0.0000000000000_);[Red]\(0.0000000000000\)"/>
    <numFmt numFmtId="185" formatCode="0.000000000000_);[Red]\(0.000000000000\)"/>
    <numFmt numFmtId="186" formatCode="0.00000000000_);[Red]\(0.00000000000\)"/>
    <numFmt numFmtId="187" formatCode="#,##0.0;[Red]\-#,##0.0"/>
    <numFmt numFmtId="188" formatCode="#,##0.00_ ;[Red]\-#,##0.00\ "/>
    <numFmt numFmtId="189" formatCode="#,##0.00000000000000_ ;[Red]\-#,##0.00000000000000\ "/>
  </numFmts>
  <fonts count="43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2"/>
      <name val="ＭＳ 明朝"/>
      <family val="1"/>
    </font>
    <font>
      <sz val="10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6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sz val="10"/>
      <color indexed="1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12"/>
      <name val="ＭＳ Ｐゴシック"/>
      <family val="3"/>
    </font>
    <font>
      <sz val="12"/>
      <color indexed="62"/>
      <name val="ＭＳ Ｐゴシック"/>
      <family val="3"/>
    </font>
    <font>
      <sz val="12"/>
      <color indexed="16"/>
      <name val="ＭＳ Ｐ明朝"/>
      <family val="1"/>
    </font>
    <font>
      <sz val="12"/>
      <color indexed="16"/>
      <name val="HGP教科書体"/>
      <family val="1"/>
    </font>
    <font>
      <b/>
      <sz val="20"/>
      <color indexed="12"/>
      <name val="HGS教科書体"/>
      <family val="1"/>
    </font>
    <font>
      <b/>
      <sz val="10"/>
      <color indexed="12"/>
      <name val="HGS教科書体"/>
      <family val="1"/>
    </font>
    <font>
      <b/>
      <sz val="10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2"/>
      <name val="ＭＳ 明朝"/>
      <family val="1"/>
    </font>
    <font>
      <b/>
      <sz val="10"/>
      <name val="ＭＳ Ｐゴシック"/>
      <family val="3"/>
    </font>
    <font>
      <b/>
      <sz val="12"/>
      <color indexed="10"/>
      <name val="HG創英角ｺﾞｼｯｸUB"/>
      <family val="3"/>
    </font>
    <font>
      <sz val="10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0"/>
      <color indexed="56"/>
      <name val="ＭＳ Ｐゴシック"/>
      <family val="3"/>
    </font>
    <font>
      <sz val="10"/>
      <color indexed="12"/>
      <name val="ＭＳ Ｐ明朝"/>
      <family val="1"/>
    </font>
    <font>
      <sz val="10"/>
      <name val="ＭＳ Ｐ明朝"/>
      <family val="1"/>
    </font>
    <font>
      <sz val="10"/>
      <color indexed="52"/>
      <name val="ＭＳ Ｐ明朝"/>
      <family val="1"/>
    </font>
    <font>
      <b/>
      <sz val="12"/>
      <color indexed="56"/>
      <name val="ＭＳ Ｐゴシック"/>
      <family val="3"/>
    </font>
    <font>
      <b/>
      <sz val="12"/>
      <color indexed="8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9"/>
      </patternFill>
    </fill>
    <fill>
      <patternFill patternType="darkGray">
        <fgColor indexed="26"/>
        <bgColor indexed="26"/>
      </patternFill>
    </fill>
    <fill>
      <patternFill patternType="darkGray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2"/>
        <bgColor indexed="42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4" borderId="3" xfId="0" applyFont="1" applyFill="1" applyBorder="1" applyAlignment="1">
      <alignment horizontal="center"/>
    </xf>
    <xf numFmtId="177" fontId="2" fillId="5" borderId="0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" fillId="7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18" fillId="5" borderId="6" xfId="0" applyFont="1" applyFill="1" applyBorder="1" applyAlignment="1">
      <alignment/>
    </xf>
    <xf numFmtId="0" fontId="2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right"/>
    </xf>
    <xf numFmtId="9" fontId="2" fillId="6" borderId="12" xfId="15" applyFont="1" applyFill="1" applyBorder="1" applyAlignment="1">
      <alignment horizontal="center"/>
    </xf>
    <xf numFmtId="9" fontId="2" fillId="6" borderId="13" xfId="15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9" fontId="2" fillId="6" borderId="12" xfId="0" applyNumberFormat="1" applyFont="1" applyFill="1" applyBorder="1" applyAlignment="1">
      <alignment horizontal="center"/>
    </xf>
    <xf numFmtId="9" fontId="2" fillId="6" borderId="13" xfId="0" applyNumberFormat="1" applyFont="1" applyFill="1" applyBorder="1" applyAlignment="1">
      <alignment horizontal="center"/>
    </xf>
    <xf numFmtId="0" fontId="3" fillId="4" borderId="16" xfId="0" applyFont="1" applyFill="1" applyBorder="1" applyAlignment="1" quotePrefix="1">
      <alignment horizontal="center"/>
    </xf>
    <xf numFmtId="0" fontId="3" fillId="4" borderId="17" xfId="0" applyFont="1" applyFill="1" applyBorder="1" applyAlignment="1" quotePrefix="1">
      <alignment horizontal="center"/>
    </xf>
    <xf numFmtId="0" fontId="3" fillId="4" borderId="18" xfId="0" applyFont="1" applyFill="1" applyBorder="1" applyAlignment="1" quotePrefix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 quotePrefix="1">
      <alignment horizontal="center"/>
    </xf>
    <xf numFmtId="0" fontId="2" fillId="6" borderId="21" xfId="0" applyFont="1" applyFill="1" applyBorder="1" applyAlignment="1">
      <alignment horizontal="center"/>
    </xf>
    <xf numFmtId="177" fontId="2" fillId="5" borderId="22" xfId="0" applyNumberFormat="1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6" borderId="23" xfId="0" applyFont="1" applyFill="1" applyBorder="1" applyAlignment="1">
      <alignment/>
    </xf>
    <xf numFmtId="0" fontId="2" fillId="6" borderId="24" xfId="0" applyFont="1" applyFill="1" applyBorder="1" applyAlignment="1">
      <alignment horizontal="center"/>
    </xf>
    <xf numFmtId="2" fontId="2" fillId="5" borderId="24" xfId="0" applyNumberFormat="1" applyFont="1" applyFill="1" applyBorder="1" applyAlignment="1">
      <alignment horizontal="center"/>
    </xf>
    <xf numFmtId="177" fontId="2" fillId="5" borderId="24" xfId="0" applyNumberFormat="1" applyFont="1" applyFill="1" applyBorder="1" applyAlignment="1">
      <alignment horizontal="center"/>
    </xf>
    <xf numFmtId="2" fontId="2" fillId="5" borderId="25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5" borderId="0" xfId="0" applyFont="1" applyFill="1" applyAlignment="1">
      <alignment horizontal="left"/>
    </xf>
    <xf numFmtId="0" fontId="23" fillId="5" borderId="0" xfId="0" applyFont="1" applyFill="1" applyAlignment="1">
      <alignment horizontal="left"/>
    </xf>
    <xf numFmtId="0" fontId="24" fillId="5" borderId="0" xfId="0" applyFont="1" applyFill="1" applyAlignment="1">
      <alignment horizontal="left"/>
    </xf>
    <xf numFmtId="0" fontId="22" fillId="10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4" fillId="10" borderId="0" xfId="0" applyFont="1" applyFill="1" applyAlignment="1">
      <alignment horizontal="left"/>
    </xf>
    <xf numFmtId="0" fontId="0" fillId="10" borderId="0" xfId="0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11" fillId="5" borderId="6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0" fontId="11" fillId="5" borderId="5" xfId="0" applyFont="1" applyFill="1" applyBorder="1" applyAlignment="1">
      <alignment/>
    </xf>
    <xf numFmtId="0" fontId="7" fillId="4" borderId="16" xfId="0" applyFont="1" applyFill="1" applyBorder="1" applyAlignment="1" quotePrefix="1">
      <alignment horizontal="center"/>
    </xf>
    <xf numFmtId="0" fontId="7" fillId="4" borderId="17" xfId="0" applyFont="1" applyFill="1" applyBorder="1" applyAlignment="1" quotePrefix="1">
      <alignment horizontal="center"/>
    </xf>
    <xf numFmtId="0" fontId="7" fillId="4" borderId="18" xfId="0" applyFont="1" applyFill="1" applyBorder="1" applyAlignment="1" quotePrefix="1">
      <alignment horizontal="center"/>
    </xf>
    <xf numFmtId="0" fontId="16" fillId="4" borderId="3" xfId="0" applyFont="1" applyFill="1" applyBorder="1" applyAlignment="1">
      <alignment horizontal="center"/>
    </xf>
    <xf numFmtId="2" fontId="25" fillId="5" borderId="25" xfId="0" applyNumberFormat="1" applyFont="1" applyFill="1" applyBorder="1" applyAlignment="1">
      <alignment horizontal="center"/>
    </xf>
    <xf numFmtId="9" fontId="11" fillId="6" borderId="12" xfId="15" applyFont="1" applyFill="1" applyBorder="1" applyAlignment="1">
      <alignment horizontal="center"/>
    </xf>
    <xf numFmtId="9" fontId="11" fillId="6" borderId="13" xfId="15" applyFont="1" applyFill="1" applyBorder="1" applyAlignment="1">
      <alignment horizontal="center"/>
    </xf>
    <xf numFmtId="0" fontId="11" fillId="8" borderId="10" xfId="0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right"/>
    </xf>
    <xf numFmtId="0" fontId="11" fillId="8" borderId="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3" fillId="3" borderId="2" xfId="0" applyFont="1" applyFill="1" applyBorder="1" applyAlignment="1">
      <alignment horizontal="center"/>
    </xf>
    <xf numFmtId="0" fontId="11" fillId="11" borderId="6" xfId="0" applyFont="1" applyFill="1" applyBorder="1" applyAlignment="1">
      <alignment/>
    </xf>
    <xf numFmtId="0" fontId="11" fillId="11" borderId="4" xfId="0" applyFont="1" applyFill="1" applyBorder="1" applyAlignment="1">
      <alignment/>
    </xf>
    <xf numFmtId="0" fontId="11" fillId="11" borderId="5" xfId="0" applyFont="1" applyFill="1" applyBorder="1" applyAlignment="1">
      <alignment/>
    </xf>
    <xf numFmtId="0" fontId="26" fillId="6" borderId="14" xfId="0" applyFont="1" applyFill="1" applyBorder="1" applyAlignment="1" applyProtection="1">
      <alignment horizontal="center"/>
      <protection locked="0"/>
    </xf>
    <xf numFmtId="0" fontId="27" fillId="6" borderId="14" xfId="0" applyFont="1" applyFill="1" applyBorder="1" applyAlignment="1" applyProtection="1">
      <alignment horizontal="center"/>
      <protection locked="0"/>
    </xf>
    <xf numFmtId="0" fontId="27" fillId="6" borderId="15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6" fillId="6" borderId="21" xfId="0" applyFont="1" applyFill="1" applyBorder="1" applyAlignment="1">
      <alignment horizontal="center"/>
    </xf>
    <xf numFmtId="0" fontId="36" fillId="6" borderId="0" xfId="0" applyNumberFormat="1" applyFont="1" applyFill="1" applyBorder="1" applyAlignment="1">
      <alignment horizontal="center"/>
    </xf>
    <xf numFmtId="177" fontId="36" fillId="5" borderId="0" xfId="0" applyNumberFormat="1" applyFont="1" applyFill="1" applyBorder="1" applyAlignment="1">
      <alignment horizontal="center"/>
    </xf>
    <xf numFmtId="177" fontId="36" fillId="5" borderId="22" xfId="0" applyNumberFormat="1" applyFont="1" applyFill="1" applyBorder="1" applyAlignment="1">
      <alignment horizontal="center"/>
    </xf>
    <xf numFmtId="0" fontId="36" fillId="9" borderId="21" xfId="0" applyFont="1" applyFill="1" applyBorder="1" applyAlignment="1">
      <alignment horizontal="center"/>
    </xf>
    <xf numFmtId="0" fontId="36" fillId="6" borderId="23" xfId="0" applyFont="1" applyFill="1" applyBorder="1" applyAlignment="1">
      <alignment/>
    </xf>
    <xf numFmtId="0" fontId="36" fillId="6" borderId="24" xfId="0" applyFont="1" applyFill="1" applyBorder="1" applyAlignment="1">
      <alignment horizontal="center"/>
    </xf>
    <xf numFmtId="2" fontId="36" fillId="5" borderId="24" xfId="0" applyNumberFormat="1" applyFont="1" applyFill="1" applyBorder="1" applyAlignment="1">
      <alignment horizontal="center"/>
    </xf>
    <xf numFmtId="177" fontId="36" fillId="5" borderId="24" xfId="0" applyNumberFormat="1" applyFont="1" applyFill="1" applyBorder="1" applyAlignment="1">
      <alignment horizontal="center"/>
    </xf>
    <xf numFmtId="9" fontId="35" fillId="6" borderId="12" xfId="15" applyFont="1" applyFill="1" applyBorder="1" applyAlignment="1">
      <alignment horizontal="center"/>
    </xf>
    <xf numFmtId="9" fontId="35" fillId="6" borderId="13" xfId="15" applyFont="1" applyFill="1" applyBorder="1" applyAlignment="1">
      <alignment horizontal="center"/>
    </xf>
    <xf numFmtId="0" fontId="35" fillId="6" borderId="14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177" fontId="36" fillId="5" borderId="0" xfId="0" applyNumberFormat="1" applyFont="1" applyFill="1" applyBorder="1" applyAlignment="1">
      <alignment horizontal="right"/>
    </xf>
    <xf numFmtId="0" fontId="11" fillId="8" borderId="7" xfId="0" applyFont="1" applyFill="1" applyBorder="1" applyAlignment="1">
      <alignment horizontal="left"/>
    </xf>
    <xf numFmtId="9" fontId="35" fillId="6" borderId="12" xfId="0" applyNumberFormat="1" applyFont="1" applyFill="1" applyBorder="1" applyAlignment="1">
      <alignment horizontal="center"/>
    </xf>
    <xf numFmtId="9" fontId="35" fillId="6" borderId="13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7" fillId="3" borderId="27" xfId="0" applyFont="1" applyFill="1" applyBorder="1" applyAlignment="1">
      <alignment horizontal="center"/>
    </xf>
    <xf numFmtId="0" fontId="36" fillId="6" borderId="26" xfId="0" applyFont="1" applyFill="1" applyBorder="1" applyAlignment="1" applyProtection="1">
      <alignment horizontal="center"/>
      <protection locked="0"/>
    </xf>
    <xf numFmtId="0" fontId="36" fillId="6" borderId="28" xfId="0" applyFont="1" applyFill="1" applyBorder="1" applyAlignment="1" applyProtection="1">
      <alignment horizontal="center"/>
      <protection locked="0"/>
    </xf>
    <xf numFmtId="0" fontId="36" fillId="6" borderId="14" xfId="0" applyFont="1" applyFill="1" applyBorder="1" applyAlignment="1" applyProtection="1">
      <alignment horizontal="center"/>
      <protection locked="0"/>
    </xf>
    <xf numFmtId="0" fontId="36" fillId="6" borderId="15" xfId="0" applyFont="1" applyFill="1" applyBorder="1" applyAlignment="1" applyProtection="1">
      <alignment horizontal="center"/>
      <protection locked="0"/>
    </xf>
    <xf numFmtId="2" fontId="36" fillId="6" borderId="2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40" fontId="35" fillId="0" borderId="0" xfId="17" applyNumberFormat="1" applyFont="1" applyFill="1" applyBorder="1" applyAlignment="1" applyProtection="1">
      <alignment horizontal="center"/>
      <protection locked="0"/>
    </xf>
    <xf numFmtId="40" fontId="13" fillId="0" borderId="0" xfId="17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9" fontId="35" fillId="0" borderId="0" xfId="15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 quotePrefix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0" fillId="10" borderId="0" xfId="0" applyFont="1" applyFill="1" applyAlignment="1">
      <alignment/>
    </xf>
    <xf numFmtId="0" fontId="41" fillId="8" borderId="10" xfId="0" applyFont="1" applyFill="1" applyBorder="1" applyAlignment="1">
      <alignment horizontal="right"/>
    </xf>
    <xf numFmtId="0" fontId="41" fillId="8" borderId="7" xfId="0" applyFont="1" applyFill="1" applyBorder="1" applyAlignment="1">
      <alignment horizontal="left"/>
    </xf>
    <xf numFmtId="0" fontId="41" fillId="8" borderId="11" xfId="0" applyFont="1" applyFill="1" applyBorder="1" applyAlignment="1">
      <alignment horizontal="right"/>
    </xf>
    <xf numFmtId="0" fontId="41" fillId="8" borderId="8" xfId="0" applyFont="1" applyFill="1" applyBorder="1" applyAlignment="1">
      <alignment horizontal="left"/>
    </xf>
    <xf numFmtId="0" fontId="42" fillId="12" borderId="7" xfId="0" applyFont="1" applyFill="1" applyBorder="1" applyAlignment="1">
      <alignment horizontal="left"/>
    </xf>
    <xf numFmtId="0" fontId="41" fillId="8" borderId="3" xfId="0" applyFont="1" applyFill="1" applyBorder="1" applyAlignment="1">
      <alignment horizontal="right"/>
    </xf>
    <xf numFmtId="0" fontId="41" fillId="8" borderId="9" xfId="0" applyFont="1" applyFill="1" applyBorder="1" applyAlignment="1">
      <alignment horizontal="left"/>
    </xf>
    <xf numFmtId="0" fontId="41" fillId="7" borderId="24" xfId="0" applyFont="1" applyFill="1" applyBorder="1" applyAlignment="1" applyProtection="1">
      <alignment horizontal="center"/>
      <protection locked="0"/>
    </xf>
    <xf numFmtId="0" fontId="29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838200</xdr:colOff>
      <xdr:row>19</xdr:row>
      <xdr:rowOff>142875</xdr:rowOff>
    </xdr:from>
    <xdr:to>
      <xdr:col>13</xdr:col>
      <xdr:colOff>95250</xdr:colOff>
      <xdr:row>21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0" y="3390900"/>
          <a:ext cx="942975" cy="190500"/>
        </a:xfrm>
        <a:prstGeom prst="wedgeRoundRectCallout">
          <a:avLst>
            <a:gd name="adj1" fmla="val 10606"/>
            <a:gd name="adj2" fmla="val -1921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デュレーション</a:t>
          </a:r>
        </a:p>
      </xdr:txBody>
    </xdr:sp>
    <xdr:clientData/>
  </xdr:twoCellAnchor>
  <xdr:twoCellAnchor>
    <xdr:from>
      <xdr:col>10</xdr:col>
      <xdr:colOff>285750</xdr:colOff>
      <xdr:row>19</xdr:row>
      <xdr:rowOff>133350</xdr:rowOff>
    </xdr:from>
    <xdr:to>
      <xdr:col>11</xdr:col>
      <xdr:colOff>314325</xdr:colOff>
      <xdr:row>21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6362700" y="3381375"/>
          <a:ext cx="638175" cy="238125"/>
        </a:xfrm>
        <a:prstGeom prst="wedgeRoundRectCallout">
          <a:avLst>
            <a:gd name="adj1" fmla="val -48509"/>
            <a:gd name="adj2" fmla="val -137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債券価格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00025" y="2257425"/>
          <a:ext cx="35433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>
      <xdr:nvSpPr>
        <xdr:cNvPr id="4" name="Rectangle 6"/>
        <xdr:cNvSpPr>
          <a:spLocks/>
        </xdr:cNvSpPr>
      </xdr:nvSpPr>
      <xdr:spPr>
        <a:xfrm>
          <a:off x="200025" y="3248025"/>
          <a:ext cx="35433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610100" y="828675"/>
          <a:ext cx="20764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13</xdr:col>
      <xdr:colOff>0</xdr:colOff>
      <xdr:row>18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10100" y="1628775"/>
          <a:ext cx="376237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13</xdr:col>
      <xdr:colOff>0</xdr:colOff>
      <xdr:row>18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610100" y="1628775"/>
          <a:ext cx="376237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</xdr:row>
      <xdr:rowOff>104775</xdr:rowOff>
    </xdr:from>
    <xdr:to>
      <xdr:col>7</xdr:col>
      <xdr:colOff>361950</xdr:colOff>
      <xdr:row>11</xdr:row>
      <xdr:rowOff>28575</xdr:rowOff>
    </xdr:to>
    <xdr:sp>
      <xdr:nvSpPr>
        <xdr:cNvPr id="8" name="AutoShape 10"/>
        <xdr:cNvSpPr>
          <a:spLocks/>
        </xdr:cNvSpPr>
      </xdr:nvSpPr>
      <xdr:spPr>
        <a:xfrm>
          <a:off x="95250" y="590550"/>
          <a:ext cx="4010025" cy="1381125"/>
        </a:xfrm>
        <a:prstGeom prst="horizontalScroll">
          <a:avLst>
            <a:gd name="adj" fmla="val -42902"/>
          </a:avLst>
        </a:prstGeom>
        <a:gradFill rotWithShape="1">
          <a:gsLst>
            <a:gs pos="0">
              <a:srgbClr val="FFFFCC"/>
            </a:gs>
            <a:gs pos="100000">
              <a:srgbClr val="CCFFCC"/>
            </a:gs>
          </a:gsLst>
          <a:lin ang="27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1" i="0" u="none" baseline="0">
              <a:solidFill>
                <a:srgbClr val="FF0000"/>
              </a:solidFill>
            </a:rPr>
            <a:t>デュレーションとは、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☆　債券の実質上の残存期間（投資の回収期間）を表わしたもの
　★　金利の変化に対して債券価格の変化を表したもの
　☆　債券のキャッシュフローの現在価値を加重平均したもの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ゼロクーポンレート債で測った場合の償還年数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10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67025" y="1743075"/>
          <a:ext cx="4010025" cy="1609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7175" y="1743075"/>
          <a:ext cx="20383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247650</xdr:colOff>
      <xdr:row>15</xdr:row>
      <xdr:rowOff>0</xdr:rowOff>
    </xdr:from>
    <xdr:to>
      <xdr:col>3</xdr:col>
      <xdr:colOff>209550</xdr:colOff>
      <xdr:row>18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247650" y="2809875"/>
          <a:ext cx="1800225" cy="600075"/>
        </a:xfrm>
        <a:prstGeom prst="wedgeRoundRectCallout">
          <a:avLst>
            <a:gd name="adj1" fmla="val 23013"/>
            <a:gd name="adj2" fmla="val -10079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上記の計算は、ここ金利を
入れ替えることで右の表から
計算したものです。
</a:t>
          </a:r>
        </a:p>
      </xdr:txBody>
    </xdr:sp>
    <xdr:clientData/>
  </xdr:twoCellAnchor>
  <xdr:twoCellAnchor>
    <xdr:from>
      <xdr:col>0</xdr:col>
      <xdr:colOff>142875</xdr:colOff>
      <xdr:row>19</xdr:row>
      <xdr:rowOff>161925</xdr:rowOff>
    </xdr:from>
    <xdr:to>
      <xdr:col>10</xdr:col>
      <xdr:colOff>19050</xdr:colOff>
      <xdr:row>19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42875" y="3695700"/>
          <a:ext cx="6753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57175" y="1009650"/>
          <a:ext cx="422910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257175" y="828675"/>
          <a:ext cx="42291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38100</xdr:rowOff>
    </xdr:from>
    <xdr:to>
      <xdr:col>10</xdr:col>
      <xdr:colOff>371475</xdr:colOff>
      <xdr:row>20</xdr:row>
      <xdr:rowOff>47625</xdr:rowOff>
    </xdr:to>
    <xdr:sp>
      <xdr:nvSpPr>
        <xdr:cNvPr id="7" name="AutoShape 9"/>
        <xdr:cNvSpPr>
          <a:spLocks/>
        </xdr:cNvSpPr>
      </xdr:nvSpPr>
      <xdr:spPr>
        <a:xfrm>
          <a:off x="6305550" y="3571875"/>
          <a:ext cx="942975" cy="190500"/>
        </a:xfrm>
        <a:prstGeom prst="wedgeRoundRectCallout">
          <a:avLst>
            <a:gd name="adj1" fmla="val 10606"/>
            <a:gd name="adj2" fmla="val -1921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デュレーション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790825" y="1571625"/>
          <a:ext cx="3724275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0</xdr:colOff>
      <xdr:row>12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57175" y="1571625"/>
          <a:ext cx="20383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6"/>
        <xdr:cNvSpPr>
          <a:spLocks/>
        </xdr:cNvSpPr>
      </xdr:nvSpPr>
      <xdr:spPr>
        <a:xfrm>
          <a:off x="257175" y="828675"/>
          <a:ext cx="38671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13</xdr:row>
      <xdr:rowOff>38100</xdr:rowOff>
    </xdr:from>
    <xdr:to>
      <xdr:col>3</xdr:col>
      <xdr:colOff>47625</xdr:colOff>
      <xdr:row>15</xdr:row>
      <xdr:rowOff>85725</xdr:rowOff>
    </xdr:to>
    <xdr:sp>
      <xdr:nvSpPr>
        <xdr:cNvPr id="4" name="AutoShape 3"/>
        <xdr:cNvSpPr>
          <a:spLocks/>
        </xdr:cNvSpPr>
      </xdr:nvSpPr>
      <xdr:spPr>
        <a:xfrm>
          <a:off x="228600" y="2514600"/>
          <a:ext cx="1647825" cy="409575"/>
        </a:xfrm>
        <a:prstGeom prst="wedgeRoundRectCallout">
          <a:avLst>
            <a:gd name="adj1" fmla="val 37282"/>
            <a:gd name="adj2" fmla="val -15232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ここの数字を入れ替えると
右の表で計算されます。</a:t>
          </a:r>
        </a:p>
      </xdr:txBody>
    </xdr:sp>
    <xdr:clientData/>
  </xdr:twoCellAnchor>
  <xdr:twoCellAnchor>
    <xdr:from>
      <xdr:col>0</xdr:col>
      <xdr:colOff>142875</xdr:colOff>
      <xdr:row>18</xdr:row>
      <xdr:rowOff>161925</xdr:rowOff>
    </xdr:from>
    <xdr:to>
      <xdr:col>10</xdr:col>
      <xdr:colOff>19050</xdr:colOff>
      <xdr:row>18</xdr:row>
      <xdr:rowOff>161925</xdr:rowOff>
    </xdr:to>
    <xdr:sp>
      <xdr:nvSpPr>
        <xdr:cNvPr id="5" name="Line 7"/>
        <xdr:cNvSpPr>
          <a:spLocks/>
        </xdr:cNvSpPr>
      </xdr:nvSpPr>
      <xdr:spPr>
        <a:xfrm>
          <a:off x="142875" y="3543300"/>
          <a:ext cx="6391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9525</xdr:rowOff>
    </xdr:from>
    <xdr:to>
      <xdr:col>9</xdr:col>
      <xdr:colOff>352425</xdr:colOff>
      <xdr:row>20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5314950" y="3571875"/>
          <a:ext cx="942975" cy="190500"/>
        </a:xfrm>
        <a:prstGeom prst="wedgeRoundRectCallout">
          <a:avLst>
            <a:gd name="adj1" fmla="val 41921"/>
            <a:gd name="adj2" fmla="val -2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デュレーション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19400" y="1571625"/>
          <a:ext cx="3876675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7175" y="1571625"/>
          <a:ext cx="20764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7175" y="828675"/>
          <a:ext cx="38957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13</xdr:row>
      <xdr:rowOff>28575</xdr:rowOff>
    </xdr:from>
    <xdr:to>
      <xdr:col>3</xdr:col>
      <xdr:colOff>57150</xdr:colOff>
      <xdr:row>15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38125" y="2505075"/>
          <a:ext cx="1685925" cy="409575"/>
        </a:xfrm>
        <a:prstGeom prst="wedgeRoundRectCallout">
          <a:avLst>
            <a:gd name="adj1" fmla="val 29662"/>
            <a:gd name="adj2" fmla="val -988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ここの数字を入れ替えると
右の表で計算されます。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0</xdr:colOff>
      <xdr:row>22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57175" y="3724275"/>
          <a:ext cx="38957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10</xdr:col>
      <xdr:colOff>200025</xdr:colOff>
      <xdr:row>18</xdr:row>
      <xdr:rowOff>38100</xdr:rowOff>
    </xdr:to>
    <xdr:sp>
      <xdr:nvSpPr>
        <xdr:cNvPr id="6" name="Line 6"/>
        <xdr:cNvSpPr>
          <a:spLocks/>
        </xdr:cNvSpPr>
      </xdr:nvSpPr>
      <xdr:spPr>
        <a:xfrm>
          <a:off x="66675" y="3419475"/>
          <a:ext cx="6829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18</xdr:row>
      <xdr:rowOff>161925</xdr:rowOff>
    </xdr:from>
    <xdr:to>
      <xdr:col>9</xdr:col>
      <xdr:colOff>323850</xdr:colOff>
      <xdr:row>20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467350" y="3543300"/>
          <a:ext cx="942975" cy="190500"/>
        </a:xfrm>
        <a:prstGeom prst="wedgeRoundRectCallout">
          <a:avLst>
            <a:gd name="adj1" fmla="val 43939"/>
            <a:gd name="adj2" fmla="val -18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デュレーション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ma@finda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showGridLines="0" tabSelected="1" workbookViewId="0" topLeftCell="A1">
      <selection activeCell="K1" sqref="K1"/>
    </sheetView>
  </sheetViews>
  <sheetFormatPr defaultColWidth="9.140625" defaultRowHeight="12"/>
  <cols>
    <col min="1" max="1" width="3.00390625" style="0" customWidth="1"/>
    <col min="2" max="2" width="14.140625" style="0" customWidth="1"/>
    <col min="3" max="4" width="8.00390625" style="0" customWidth="1"/>
    <col min="5" max="5" width="8.421875" style="0" customWidth="1"/>
    <col min="6" max="6" width="8.28125" style="0" customWidth="1"/>
    <col min="7" max="7" width="6.28125" style="0" customWidth="1"/>
    <col min="8" max="8" width="13.00390625" style="0" customWidth="1"/>
    <col min="9" max="9" width="10.7109375" style="0" customWidth="1"/>
    <col min="10" max="10" width="11.28125" style="0" customWidth="1"/>
    <col min="12" max="12" width="16.140625" style="0" customWidth="1"/>
  </cols>
  <sheetData>
    <row r="1" spans="2:11" ht="24">
      <c r="B1" s="52" t="s">
        <v>10</v>
      </c>
      <c r="C1" s="52"/>
      <c r="D1" s="53"/>
      <c r="E1" s="53"/>
      <c r="F1" s="53"/>
      <c r="G1" s="54"/>
      <c r="H1" s="54"/>
      <c r="I1" s="1" t="s">
        <v>62</v>
      </c>
      <c r="K1" s="134" t="s">
        <v>74</v>
      </c>
    </row>
    <row r="2" spans="2:11" ht="14.25" customHeight="1">
      <c r="B2" s="124" t="s">
        <v>71</v>
      </c>
      <c r="C2" s="122"/>
      <c r="D2" s="122"/>
      <c r="E2" s="122"/>
      <c r="F2" s="122"/>
      <c r="G2" s="122"/>
      <c r="H2" s="122"/>
      <c r="I2" s="123"/>
      <c r="J2" s="123"/>
      <c r="K2" s="123"/>
    </row>
    <row r="3" spans="2:8" ht="14.25">
      <c r="B3" s="50"/>
      <c r="C3" s="50"/>
      <c r="D3" s="50"/>
      <c r="E3" s="50"/>
      <c r="F3" s="50"/>
      <c r="G3" s="51"/>
      <c r="H3" s="51"/>
    </row>
    <row r="4" ht="12.75" thickBot="1"/>
    <row r="5" spans="9:11" ht="12.75" thickBot="1">
      <c r="I5" s="23" t="s">
        <v>31</v>
      </c>
      <c r="J5" s="28">
        <v>100</v>
      </c>
      <c r="K5" s="25" t="s">
        <v>32</v>
      </c>
    </row>
    <row r="6" spans="9:11" ht="12.75" thickBot="1">
      <c r="I6" s="21" t="s">
        <v>18</v>
      </c>
      <c r="J6" s="29">
        <v>6</v>
      </c>
      <c r="K6" s="26" t="s">
        <v>19</v>
      </c>
    </row>
    <row r="7" spans="9:11" ht="12.75" thickBot="1">
      <c r="I7" s="24" t="s">
        <v>2</v>
      </c>
      <c r="J7" s="28">
        <v>5</v>
      </c>
      <c r="K7" s="25" t="s">
        <v>26</v>
      </c>
    </row>
    <row r="8" spans="9:13" ht="12.75" thickBot="1">
      <c r="I8" s="22" t="s">
        <v>3</v>
      </c>
      <c r="J8" s="30">
        <v>7</v>
      </c>
      <c r="K8" s="27" t="s">
        <v>27</v>
      </c>
      <c r="M8" s="20"/>
    </row>
    <row r="10" spans="9:13" ht="12">
      <c r="I10" s="37" t="s">
        <v>5</v>
      </c>
      <c r="J10" s="38" t="s">
        <v>6</v>
      </c>
      <c r="K10" s="38" t="s">
        <v>7</v>
      </c>
      <c r="L10" s="38" t="s">
        <v>8</v>
      </c>
      <c r="M10" s="39" t="s">
        <v>9</v>
      </c>
    </row>
    <row r="11" spans="9:13" ht="12.75" thickBot="1">
      <c r="I11" s="40" t="s">
        <v>0</v>
      </c>
      <c r="J11" s="12" t="s">
        <v>30</v>
      </c>
      <c r="K11" s="14" t="s">
        <v>28</v>
      </c>
      <c r="L11" s="12" t="s">
        <v>29</v>
      </c>
      <c r="M11" s="41" t="s">
        <v>4</v>
      </c>
    </row>
    <row r="12" spans="2:13" ht="12">
      <c r="B12" s="88" t="s">
        <v>11</v>
      </c>
      <c r="C12" s="88"/>
      <c r="D12" s="88"/>
      <c r="E12" s="88"/>
      <c r="F12" s="89"/>
      <c r="G12" s="89"/>
      <c r="H12" s="89"/>
      <c r="I12" s="42">
        <v>1</v>
      </c>
      <c r="J12" s="15">
        <f>J7</f>
        <v>5</v>
      </c>
      <c r="K12" s="13">
        <f aca="true" t="shared" si="0" ref="K12:K17">J12/((1+$J$8/100)^I12)</f>
        <v>4.672897196261682</v>
      </c>
      <c r="L12" s="13">
        <f aca="true" t="shared" si="1" ref="L12:L17">K12/$K$18</f>
        <v>0.051653103268169215</v>
      </c>
      <c r="M12" s="43">
        <f aca="true" t="shared" si="2" ref="M12:M17">I12*L12</f>
        <v>0.051653103268169215</v>
      </c>
    </row>
    <row r="13" spans="2:13" ht="12.75" thickBot="1">
      <c r="B13" s="5" t="s">
        <v>73</v>
      </c>
      <c r="C13" s="5"/>
      <c r="D13" s="5"/>
      <c r="E13" s="5"/>
      <c r="I13" s="44">
        <v>2</v>
      </c>
      <c r="J13" s="15">
        <f>J7</f>
        <v>5</v>
      </c>
      <c r="K13" s="13">
        <f t="shared" si="0"/>
        <v>4.367193641366058</v>
      </c>
      <c r="L13" s="13">
        <f t="shared" si="1"/>
        <v>0.04827392828800861</v>
      </c>
      <c r="M13" s="43">
        <f t="shared" si="2"/>
        <v>0.09654785657601722</v>
      </c>
    </row>
    <row r="14" spans="2:13" ht="12">
      <c r="B14" s="3" t="s">
        <v>2</v>
      </c>
      <c r="C14" s="31">
        <v>0</v>
      </c>
      <c r="D14" s="31">
        <v>0.03</v>
      </c>
      <c r="E14" s="31">
        <v>0.05</v>
      </c>
      <c r="F14" s="31">
        <v>0.07</v>
      </c>
      <c r="G14" s="32">
        <v>0.1</v>
      </c>
      <c r="I14" s="42">
        <v>3</v>
      </c>
      <c r="J14" s="15">
        <f>J7</f>
        <v>5</v>
      </c>
      <c r="K14" s="13">
        <f t="shared" si="0"/>
        <v>4.08148938445426</v>
      </c>
      <c r="L14" s="13">
        <f t="shared" si="1"/>
        <v>0.04511582082991459</v>
      </c>
      <c r="M14" s="43">
        <f t="shared" si="2"/>
        <v>0.13534746248974378</v>
      </c>
    </row>
    <row r="15" spans="2:13" ht="12.75" thickBot="1">
      <c r="B15" s="4" t="s">
        <v>12</v>
      </c>
      <c r="C15" s="33" t="s">
        <v>33</v>
      </c>
      <c r="D15" s="33" t="s">
        <v>60</v>
      </c>
      <c r="E15" s="33" t="s">
        <v>13</v>
      </c>
      <c r="F15" s="33" t="s">
        <v>14</v>
      </c>
      <c r="G15" s="34" t="s">
        <v>63</v>
      </c>
      <c r="I15" s="42">
        <v>4</v>
      </c>
      <c r="J15" s="15">
        <f>J7</f>
        <v>5</v>
      </c>
      <c r="K15" s="13">
        <f t="shared" si="0"/>
        <v>3.814476060237626</v>
      </c>
      <c r="L15" s="13">
        <f t="shared" si="1"/>
        <v>0.04216431853263045</v>
      </c>
      <c r="M15" s="43">
        <f t="shared" si="2"/>
        <v>0.1686572741305218</v>
      </c>
    </row>
    <row r="16" spans="2:13" ht="14.25">
      <c r="B16" s="11" t="s">
        <v>34</v>
      </c>
      <c r="C16" s="19"/>
      <c r="D16" s="9"/>
      <c r="E16" s="19"/>
      <c r="F16" s="9"/>
      <c r="I16" s="42">
        <v>5</v>
      </c>
      <c r="J16" s="15">
        <f>J7</f>
        <v>5</v>
      </c>
      <c r="K16" s="13">
        <f t="shared" si="0"/>
        <v>3.564930897418342</v>
      </c>
      <c r="L16" s="13">
        <f t="shared" si="1"/>
        <v>0.03940590517068267</v>
      </c>
      <c r="M16" s="43">
        <f t="shared" si="2"/>
        <v>0.19702952585341332</v>
      </c>
    </row>
    <row r="17" spans="7:13" ht="14.25">
      <c r="G17" s="9"/>
      <c r="H17" s="9"/>
      <c r="I17" s="42">
        <v>6</v>
      </c>
      <c r="J17" s="15">
        <f>100+J7</f>
        <v>105</v>
      </c>
      <c r="K17" s="13">
        <f t="shared" si="0"/>
        <v>69.96593350073381</v>
      </c>
      <c r="L17" s="13">
        <f t="shared" si="1"/>
        <v>0.7733869239105944</v>
      </c>
      <c r="M17" s="43">
        <f t="shared" si="2"/>
        <v>4.640321543463566</v>
      </c>
    </row>
    <row r="18" spans="2:13" ht="12">
      <c r="B18" s="88" t="s">
        <v>15</v>
      </c>
      <c r="C18" s="8"/>
      <c r="D18" s="8"/>
      <c r="E18" s="8"/>
      <c r="F18" s="90"/>
      <c r="G18" s="90"/>
      <c r="I18" s="45" t="s">
        <v>1</v>
      </c>
      <c r="J18" s="46"/>
      <c r="K18" s="47">
        <f>SUM(K12:K17)</f>
        <v>90.46692068047179</v>
      </c>
      <c r="L18" s="48">
        <f>SUM(L12:L17)</f>
        <v>0.9999999999999999</v>
      </c>
      <c r="M18" s="49">
        <f>SUM(M12:M17)</f>
        <v>5.289556765781431</v>
      </c>
    </row>
    <row r="19" spans="2:8" ht="12.75" thickBot="1">
      <c r="B19" s="10" t="s">
        <v>17</v>
      </c>
      <c r="C19" s="10"/>
      <c r="H19" s="125"/>
    </row>
    <row r="20" spans="2:7" ht="12">
      <c r="B20" s="3" t="s">
        <v>16</v>
      </c>
      <c r="C20" s="35">
        <v>0</v>
      </c>
      <c r="D20" s="35">
        <v>0.03</v>
      </c>
      <c r="E20" s="35">
        <v>0.05</v>
      </c>
      <c r="F20" s="35">
        <v>0.07</v>
      </c>
      <c r="G20" s="36">
        <v>0.1</v>
      </c>
    </row>
    <row r="21" spans="2:7" ht="12.75" thickBot="1">
      <c r="B21" s="4" t="s">
        <v>12</v>
      </c>
      <c r="C21" s="33" t="s">
        <v>20</v>
      </c>
      <c r="D21" s="33" t="s">
        <v>21</v>
      </c>
      <c r="E21" s="33" t="s">
        <v>22</v>
      </c>
      <c r="F21" s="33" t="s">
        <v>23</v>
      </c>
      <c r="G21" s="34" t="s">
        <v>24</v>
      </c>
    </row>
    <row r="29" spans="8:11" ht="14.25">
      <c r="H29" s="7"/>
      <c r="I29" s="7"/>
      <c r="J29" s="7"/>
      <c r="K29" s="7"/>
    </row>
    <row r="41" spans="2:7" ht="12">
      <c r="B41" s="17"/>
      <c r="C41" s="17"/>
      <c r="D41" s="17"/>
      <c r="E41" s="17"/>
      <c r="F41" s="17"/>
      <c r="G41" s="17"/>
    </row>
    <row r="42" spans="2:7" ht="12">
      <c r="B42" s="16"/>
      <c r="C42" s="16"/>
      <c r="D42" s="16"/>
      <c r="E42" s="16"/>
      <c r="F42" s="16"/>
      <c r="G42" s="17"/>
    </row>
    <row r="43" spans="2:7" ht="12">
      <c r="B43" s="17"/>
      <c r="C43" s="17"/>
      <c r="D43" s="17"/>
      <c r="E43" s="17"/>
      <c r="F43" s="16"/>
      <c r="G43" s="17"/>
    </row>
    <row r="44" spans="2:7" ht="12">
      <c r="B44" s="17"/>
      <c r="C44" s="17"/>
      <c r="D44" s="18"/>
      <c r="E44" s="18"/>
      <c r="F44" s="18"/>
      <c r="G44" s="17"/>
    </row>
    <row r="45" spans="2:7" ht="12">
      <c r="B45" s="17"/>
      <c r="C45" s="17"/>
      <c r="D45" s="18"/>
      <c r="E45" s="18"/>
      <c r="F45" s="18"/>
      <c r="G45" s="17"/>
    </row>
    <row r="46" spans="2:7" ht="12">
      <c r="B46" s="17"/>
      <c r="C46" s="17"/>
      <c r="D46" s="18"/>
      <c r="E46" s="18"/>
      <c r="F46" s="18"/>
      <c r="G46" s="17"/>
    </row>
    <row r="47" spans="2:7" ht="12">
      <c r="B47" s="17"/>
      <c r="C47" s="17"/>
      <c r="D47" s="18"/>
      <c r="E47" s="18"/>
      <c r="F47" s="18"/>
      <c r="G47" s="17"/>
    </row>
    <row r="48" spans="2:7" ht="12">
      <c r="B48" s="17"/>
      <c r="C48" s="17"/>
      <c r="D48" s="18"/>
      <c r="E48" s="18"/>
      <c r="F48" s="18"/>
      <c r="G48" s="17"/>
    </row>
    <row r="49" spans="2:7" ht="12">
      <c r="B49" s="17"/>
      <c r="C49" s="17"/>
      <c r="D49" s="18"/>
      <c r="E49" s="18"/>
      <c r="F49" s="18"/>
      <c r="G49" s="17"/>
    </row>
    <row r="50" spans="2:7" ht="12">
      <c r="B50" s="17"/>
      <c r="C50" s="17"/>
      <c r="D50" s="18"/>
      <c r="E50" s="18"/>
      <c r="F50" s="18"/>
      <c r="G50" s="17"/>
    </row>
    <row r="51" spans="2:7" ht="12">
      <c r="B51" s="17"/>
      <c r="C51" s="17"/>
      <c r="D51" s="17"/>
      <c r="E51" s="17"/>
      <c r="F51" s="17"/>
      <c r="G51" s="17"/>
    </row>
    <row r="52" spans="2:7" ht="12">
      <c r="B52" s="17"/>
      <c r="C52" s="17"/>
      <c r="D52" s="17"/>
      <c r="E52" s="17"/>
      <c r="F52" s="17"/>
      <c r="G52" s="17"/>
    </row>
    <row r="53" spans="2:7" ht="12">
      <c r="B53" s="17"/>
      <c r="C53" s="17"/>
      <c r="D53" s="17"/>
      <c r="E53" s="17"/>
      <c r="F53" s="17"/>
      <c r="G53" s="17"/>
    </row>
    <row r="54" spans="2:7" ht="12">
      <c r="B54" s="17"/>
      <c r="C54" s="17"/>
      <c r="D54" s="17"/>
      <c r="E54" s="17"/>
      <c r="F54" s="17"/>
      <c r="G54" s="17"/>
    </row>
    <row r="55" spans="2:7" ht="12">
      <c r="B55" s="16"/>
      <c r="C55" s="16"/>
      <c r="D55" s="16"/>
      <c r="E55" s="16"/>
      <c r="F55" s="16"/>
      <c r="G55" s="17"/>
    </row>
    <row r="56" spans="2:7" ht="12">
      <c r="B56" s="17"/>
      <c r="C56" s="17"/>
      <c r="D56" s="17"/>
      <c r="E56" s="17"/>
      <c r="F56" s="16"/>
      <c r="G56" s="17"/>
    </row>
    <row r="57" spans="2:7" ht="12">
      <c r="B57" s="17"/>
      <c r="C57" s="17"/>
      <c r="D57" s="18"/>
      <c r="E57" s="18"/>
      <c r="F57" s="18"/>
      <c r="G57" s="17"/>
    </row>
    <row r="58" spans="2:7" ht="12">
      <c r="B58" s="17"/>
      <c r="C58" s="17"/>
      <c r="D58" s="18"/>
      <c r="E58" s="18"/>
      <c r="F58" s="18"/>
      <c r="G58" s="17"/>
    </row>
    <row r="59" spans="2:7" ht="12">
      <c r="B59" s="17"/>
      <c r="C59" s="17"/>
      <c r="D59" s="18"/>
      <c r="E59" s="18"/>
      <c r="F59" s="18"/>
      <c r="G59" s="17"/>
    </row>
    <row r="60" spans="2:7" ht="12">
      <c r="B60" s="17"/>
      <c r="C60" s="17"/>
      <c r="D60" s="18"/>
      <c r="E60" s="18"/>
      <c r="F60" s="18"/>
      <c r="G60" s="17"/>
    </row>
    <row r="61" spans="2:7" ht="12">
      <c r="B61" s="17"/>
      <c r="C61" s="17"/>
      <c r="D61" s="18"/>
      <c r="E61" s="18"/>
      <c r="F61" s="18"/>
      <c r="G61" s="17"/>
    </row>
    <row r="62" spans="2:7" ht="12">
      <c r="B62" s="17"/>
      <c r="C62" s="17"/>
      <c r="D62" s="18"/>
      <c r="E62" s="18"/>
      <c r="F62" s="18"/>
      <c r="G62" s="17"/>
    </row>
    <row r="63" spans="2:7" ht="12">
      <c r="B63" s="17"/>
      <c r="C63" s="17"/>
      <c r="D63" s="17"/>
      <c r="E63" s="17"/>
      <c r="F63" s="17"/>
      <c r="G63" s="17"/>
    </row>
    <row r="64" spans="2:7" ht="12">
      <c r="B64" s="17"/>
      <c r="C64" s="17"/>
      <c r="D64" s="17"/>
      <c r="E64" s="17"/>
      <c r="F64" s="17"/>
      <c r="G64" s="17"/>
    </row>
    <row r="65" spans="2:7" ht="12">
      <c r="B65" s="17"/>
      <c r="C65" s="17"/>
      <c r="D65" s="17"/>
      <c r="E65" s="17"/>
      <c r="F65" s="17"/>
      <c r="G65" s="17"/>
    </row>
  </sheetData>
  <hyperlinks>
    <hyperlink ref="K1" r:id="rId1" display="arima@findai.com"/>
  </hyperlinks>
  <printOptions/>
  <pageMargins left="0.75" right="0.75" top="1" bottom="1" header="0.512" footer="0.51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1">
      <selection activeCell="B21" sqref="B21"/>
    </sheetView>
  </sheetViews>
  <sheetFormatPr defaultColWidth="9.140625" defaultRowHeight="12"/>
  <cols>
    <col min="1" max="1" width="3.8515625" style="0" customWidth="1"/>
    <col min="2" max="2" width="15.57421875" style="0" customWidth="1"/>
    <col min="3" max="3" width="8.140625" style="0" customWidth="1"/>
    <col min="4" max="4" width="6.8515625" style="0" customWidth="1"/>
    <col min="5" max="5" width="8.57421875" style="0" customWidth="1"/>
    <col min="6" max="6" width="10.57421875" style="0" customWidth="1"/>
    <col min="7" max="7" width="13.7109375" style="0" customWidth="1"/>
    <col min="8" max="8" width="8.140625" style="0" customWidth="1"/>
    <col min="9" max="9" width="18.57421875" style="0" customWidth="1"/>
    <col min="12" max="12" width="16.140625" style="0" customWidth="1"/>
  </cols>
  <sheetData>
    <row r="1" spans="2:9" ht="24">
      <c r="B1" s="55" t="s">
        <v>36</v>
      </c>
      <c r="C1" s="55"/>
      <c r="D1" s="56"/>
      <c r="E1" s="56"/>
      <c r="F1" s="56"/>
      <c r="G1" s="57"/>
      <c r="H1" s="57"/>
      <c r="I1" s="1"/>
    </row>
    <row r="2" spans="2:8" ht="14.25">
      <c r="B2" s="2" t="s">
        <v>66</v>
      </c>
      <c r="C2" s="2"/>
      <c r="D2" s="2"/>
      <c r="E2" s="2"/>
      <c r="F2" s="6"/>
      <c r="G2" s="6"/>
      <c r="H2" s="6"/>
    </row>
    <row r="3" ht="12">
      <c r="B3" s="5"/>
    </row>
    <row r="4" spans="2:7" ht="15" thickBot="1">
      <c r="B4" s="59" t="s">
        <v>70</v>
      </c>
      <c r="C4" s="59"/>
      <c r="D4" s="59"/>
      <c r="E4" s="60"/>
      <c r="F4" s="9"/>
      <c r="G4" s="9"/>
    </row>
    <row r="5" spans="2:7" ht="14.25">
      <c r="B5" s="61" t="s">
        <v>16</v>
      </c>
      <c r="C5" s="71">
        <v>0.01</v>
      </c>
      <c r="D5" s="71">
        <v>0.02</v>
      </c>
      <c r="E5" s="71">
        <v>0.03</v>
      </c>
      <c r="F5" s="71">
        <v>0.04</v>
      </c>
      <c r="G5" s="72">
        <v>0.05</v>
      </c>
    </row>
    <row r="6" spans="2:7" ht="14.25">
      <c r="B6" s="109" t="s">
        <v>67</v>
      </c>
      <c r="C6" s="110">
        <v>123.18</v>
      </c>
      <c r="D6" s="114">
        <v>116.8</v>
      </c>
      <c r="E6" s="110">
        <v>110.83</v>
      </c>
      <c r="F6" s="110">
        <v>105.24</v>
      </c>
      <c r="G6" s="111">
        <v>100</v>
      </c>
    </row>
    <row r="7" spans="2:7" ht="15" thickBot="1">
      <c r="B7" s="62" t="s">
        <v>48</v>
      </c>
      <c r="C7" s="112">
        <v>5.41</v>
      </c>
      <c r="D7" s="112">
        <v>5.39</v>
      </c>
      <c r="E7" s="112">
        <v>5.37</v>
      </c>
      <c r="F7" s="112">
        <v>5.35</v>
      </c>
      <c r="G7" s="113">
        <v>5.33</v>
      </c>
    </row>
    <row r="8" spans="2:7" ht="14.25">
      <c r="B8" s="115"/>
      <c r="C8" s="116"/>
      <c r="D8" s="116"/>
      <c r="E8" s="116"/>
      <c r="F8" s="116"/>
      <c r="G8" s="116"/>
    </row>
    <row r="9" spans="2:7" ht="14.25">
      <c r="B9" s="9"/>
      <c r="C9" s="117"/>
      <c r="D9" s="117"/>
      <c r="E9" s="117"/>
      <c r="F9" s="117"/>
      <c r="G9" s="9"/>
    </row>
    <row r="10" spans="2:10" ht="12" customHeight="1">
      <c r="B10" s="97" t="s">
        <v>31</v>
      </c>
      <c r="C10" s="133">
        <v>100</v>
      </c>
      <c r="D10" s="97" t="s">
        <v>32</v>
      </c>
      <c r="E10" s="9"/>
      <c r="F10" s="66" t="s">
        <v>49</v>
      </c>
      <c r="G10" s="67" t="s">
        <v>50</v>
      </c>
      <c r="H10" s="67" t="s">
        <v>51</v>
      </c>
      <c r="I10" s="67" t="s">
        <v>52</v>
      </c>
      <c r="J10" s="68" t="s">
        <v>53</v>
      </c>
    </row>
    <row r="11" spans="2:10" ht="15" thickBot="1">
      <c r="B11" s="97" t="s">
        <v>18</v>
      </c>
      <c r="C11" s="133">
        <v>6</v>
      </c>
      <c r="D11" s="97" t="s">
        <v>19</v>
      </c>
      <c r="E11" s="9"/>
      <c r="F11" s="40" t="s">
        <v>0</v>
      </c>
      <c r="G11" s="14" t="s">
        <v>64</v>
      </c>
      <c r="H11" s="14" t="s">
        <v>28</v>
      </c>
      <c r="I11" s="14" t="s">
        <v>29</v>
      </c>
      <c r="J11" s="41" t="s">
        <v>54</v>
      </c>
    </row>
    <row r="12" spans="2:10" ht="14.25">
      <c r="B12" s="97" t="s">
        <v>55</v>
      </c>
      <c r="C12" s="133">
        <v>5</v>
      </c>
      <c r="D12" s="97" t="s">
        <v>65</v>
      </c>
      <c r="E12" s="9"/>
      <c r="F12" s="91">
        <v>1</v>
      </c>
      <c r="G12" s="92">
        <f>C12</f>
        <v>5</v>
      </c>
      <c r="H12" s="93">
        <f aca="true" t="shared" si="0" ref="H12:H17">G12/((1+$C$13/100)^F12)</f>
        <v>4.9504950495049505</v>
      </c>
      <c r="I12" s="93">
        <f aca="true" t="shared" si="1" ref="I12:I17">H12/$H$18</f>
        <v>0.04018849207927847</v>
      </c>
      <c r="J12" s="94">
        <f aca="true" t="shared" si="2" ref="J12:J17">F12*I12</f>
        <v>0.04018849207927847</v>
      </c>
    </row>
    <row r="13" spans="2:10" ht="14.25">
      <c r="B13" s="97" t="s">
        <v>16</v>
      </c>
      <c r="C13" s="133">
        <v>1</v>
      </c>
      <c r="D13" s="97" t="s">
        <v>35</v>
      </c>
      <c r="E13" s="9"/>
      <c r="F13" s="95">
        <v>2</v>
      </c>
      <c r="G13" s="92">
        <f>C12</f>
        <v>5</v>
      </c>
      <c r="H13" s="93">
        <f t="shared" si="0"/>
        <v>4.901480247034605</v>
      </c>
      <c r="I13" s="93">
        <f t="shared" si="1"/>
        <v>0.0397905862171074</v>
      </c>
      <c r="J13" s="94">
        <f t="shared" si="2"/>
        <v>0.0795811724342148</v>
      </c>
    </row>
    <row r="14" spans="1:10" ht="14.25">
      <c r="A14" s="58"/>
      <c r="B14" s="9"/>
      <c r="C14" s="9"/>
      <c r="D14" s="9"/>
      <c r="E14" s="9"/>
      <c r="F14" s="91">
        <v>3</v>
      </c>
      <c r="G14" s="92">
        <f>C12</f>
        <v>5</v>
      </c>
      <c r="H14" s="93">
        <f t="shared" si="0"/>
        <v>4.8529507396382225</v>
      </c>
      <c r="I14" s="93">
        <f t="shared" si="1"/>
        <v>0.03939662001693802</v>
      </c>
      <c r="J14" s="94">
        <f t="shared" si="2"/>
        <v>0.11818986005081406</v>
      </c>
    </row>
    <row r="15" spans="1:10" ht="14.25">
      <c r="A15" s="58"/>
      <c r="F15" s="91">
        <v>4</v>
      </c>
      <c r="G15" s="92">
        <f>C12</f>
        <v>5</v>
      </c>
      <c r="H15" s="93">
        <f t="shared" si="0"/>
        <v>4.8049017224140815</v>
      </c>
      <c r="I15" s="93">
        <f t="shared" si="1"/>
        <v>0.039006554472215856</v>
      </c>
      <c r="J15" s="94">
        <f t="shared" si="2"/>
        <v>0.15602621788886342</v>
      </c>
    </row>
    <row r="16" spans="1:10" ht="14.25">
      <c r="A16" s="58"/>
      <c r="D16" s="77"/>
      <c r="F16" s="91">
        <v>5</v>
      </c>
      <c r="G16" s="92">
        <f>C12</f>
        <v>5</v>
      </c>
      <c r="H16" s="93">
        <f t="shared" si="0"/>
        <v>4.757328438033745</v>
      </c>
      <c r="I16" s="93">
        <f t="shared" si="1"/>
        <v>0.038620350962589964</v>
      </c>
      <c r="J16" s="94">
        <f t="shared" si="2"/>
        <v>0.19310175481294983</v>
      </c>
    </row>
    <row r="17" spans="1:10" ht="14.25">
      <c r="A17" s="58"/>
      <c r="F17" s="91">
        <v>6</v>
      </c>
      <c r="G17" s="92">
        <f>100+C12</f>
        <v>105</v>
      </c>
      <c r="H17" s="93">
        <f t="shared" si="0"/>
        <v>98.91474970169169</v>
      </c>
      <c r="I17" s="93">
        <f t="shared" si="1"/>
        <v>0.8029973962518703</v>
      </c>
      <c r="J17" s="94">
        <f t="shared" si="2"/>
        <v>4.817984377511221</v>
      </c>
    </row>
    <row r="18" spans="1:10" ht="14.25">
      <c r="A18" s="58"/>
      <c r="F18" s="96" t="s">
        <v>1</v>
      </c>
      <c r="G18" s="97"/>
      <c r="H18" s="98">
        <f>SUM(H12:H17)</f>
        <v>123.1819058983173</v>
      </c>
      <c r="I18" s="99">
        <f>SUM(I12:I17)</f>
        <v>1</v>
      </c>
      <c r="J18" s="70">
        <f>SUM(J12:J17)</f>
        <v>5.405071874777342</v>
      </c>
    </row>
    <row r="19" spans="1:7" ht="14.25">
      <c r="A19" s="58"/>
      <c r="G19" s="9"/>
    </row>
    <row r="20" spans="1:7" ht="14.25">
      <c r="A20" s="58"/>
      <c r="G20" s="9"/>
    </row>
    <row r="21" spans="1:7" ht="14.25">
      <c r="A21" s="58"/>
      <c r="B21" s="1" t="s">
        <v>68</v>
      </c>
      <c r="C21" s="121" t="s">
        <v>69</v>
      </c>
      <c r="G21" s="9"/>
    </row>
    <row r="22" spans="3:7" ht="12">
      <c r="C22" s="119"/>
      <c r="D22" s="119"/>
      <c r="E22" s="119"/>
      <c r="F22" s="119"/>
      <c r="G22" s="119"/>
    </row>
    <row r="23" spans="2:7" ht="12">
      <c r="B23" s="118"/>
      <c r="C23" s="120"/>
      <c r="D23" s="120"/>
      <c r="E23" s="120"/>
      <c r="F23" s="120"/>
      <c r="G23" s="120"/>
    </row>
    <row r="30" spans="8:11" ht="14.25">
      <c r="H30" s="7"/>
      <c r="I30" s="7"/>
      <c r="J30" s="7"/>
      <c r="K30" s="7"/>
    </row>
    <row r="42" spans="2:7" ht="12">
      <c r="B42" s="17"/>
      <c r="C42" s="17"/>
      <c r="D42" s="17"/>
      <c r="E42" s="17"/>
      <c r="F42" s="17"/>
      <c r="G42" s="17"/>
    </row>
    <row r="43" spans="2:7" ht="12">
      <c r="B43" s="16"/>
      <c r="C43" s="16"/>
      <c r="D43" s="16"/>
      <c r="E43" s="16"/>
      <c r="F43" s="16"/>
      <c r="G43" s="17"/>
    </row>
    <row r="44" spans="2:7" ht="12">
      <c r="B44" s="17"/>
      <c r="C44" s="17"/>
      <c r="D44" s="17"/>
      <c r="E44" s="17"/>
      <c r="F44" s="16"/>
      <c r="G44" s="17"/>
    </row>
    <row r="45" spans="2:7" ht="12">
      <c r="B45" s="17"/>
      <c r="C45" s="17"/>
      <c r="D45" s="18"/>
      <c r="E45" s="18"/>
      <c r="F45" s="18"/>
      <c r="G45" s="17"/>
    </row>
    <row r="46" spans="2:7" ht="12">
      <c r="B46" s="17"/>
      <c r="C46" s="17"/>
      <c r="D46" s="18"/>
      <c r="E46" s="18"/>
      <c r="F46" s="18"/>
      <c r="G46" s="17"/>
    </row>
    <row r="47" spans="2:7" ht="12">
      <c r="B47" s="17"/>
      <c r="C47" s="17"/>
      <c r="D47" s="18"/>
      <c r="E47" s="18"/>
      <c r="F47" s="18"/>
      <c r="G47" s="17"/>
    </row>
    <row r="48" spans="2:7" ht="12">
      <c r="B48" s="17"/>
      <c r="C48" s="17"/>
      <c r="D48" s="18"/>
      <c r="E48" s="18"/>
      <c r="F48" s="18"/>
      <c r="G48" s="17"/>
    </row>
    <row r="49" spans="2:7" ht="12">
      <c r="B49" s="17"/>
      <c r="C49" s="17"/>
      <c r="D49" s="18"/>
      <c r="E49" s="18"/>
      <c r="F49" s="18"/>
      <c r="G49" s="17"/>
    </row>
    <row r="50" spans="2:7" ht="12">
      <c r="B50" s="17"/>
      <c r="C50" s="17"/>
      <c r="D50" s="18"/>
      <c r="E50" s="18"/>
      <c r="F50" s="18"/>
      <c r="G50" s="17"/>
    </row>
    <row r="51" spans="2:7" ht="12">
      <c r="B51" s="17"/>
      <c r="C51" s="17"/>
      <c r="D51" s="18"/>
      <c r="E51" s="18"/>
      <c r="F51" s="18"/>
      <c r="G51" s="17"/>
    </row>
    <row r="52" spans="2:7" ht="12">
      <c r="B52" s="17"/>
      <c r="C52" s="17"/>
      <c r="D52" s="17"/>
      <c r="E52" s="17"/>
      <c r="F52" s="17"/>
      <c r="G52" s="17"/>
    </row>
    <row r="53" spans="2:7" ht="12">
      <c r="B53" s="17"/>
      <c r="C53" s="17"/>
      <c r="D53" s="17"/>
      <c r="E53" s="17"/>
      <c r="F53" s="17"/>
      <c r="G53" s="17"/>
    </row>
    <row r="54" spans="2:7" ht="12">
      <c r="B54" s="17"/>
      <c r="C54" s="17"/>
      <c r="D54" s="17"/>
      <c r="E54" s="17"/>
      <c r="F54" s="17"/>
      <c r="G54" s="17"/>
    </row>
    <row r="55" spans="2:7" ht="12">
      <c r="B55" s="17"/>
      <c r="C55" s="17"/>
      <c r="D55" s="17"/>
      <c r="E55" s="17"/>
      <c r="F55" s="17"/>
      <c r="G55" s="17"/>
    </row>
    <row r="56" spans="2:7" ht="12">
      <c r="B56" s="16"/>
      <c r="C56" s="16"/>
      <c r="D56" s="16"/>
      <c r="E56" s="16"/>
      <c r="F56" s="16"/>
      <c r="G56" s="17"/>
    </row>
    <row r="57" spans="2:7" ht="12">
      <c r="B57" s="17"/>
      <c r="C57" s="17"/>
      <c r="D57" s="17"/>
      <c r="E57" s="17"/>
      <c r="F57" s="16"/>
      <c r="G57" s="17"/>
    </row>
    <row r="58" spans="2:7" ht="12">
      <c r="B58" s="17"/>
      <c r="C58" s="17"/>
      <c r="D58" s="18"/>
      <c r="E58" s="18"/>
      <c r="F58" s="18"/>
      <c r="G58" s="17"/>
    </row>
    <row r="59" spans="2:7" ht="12">
      <c r="B59" s="17"/>
      <c r="C59" s="17"/>
      <c r="D59" s="18"/>
      <c r="E59" s="18"/>
      <c r="F59" s="18"/>
      <c r="G59" s="17"/>
    </row>
    <row r="60" spans="2:7" ht="12">
      <c r="B60" s="17"/>
      <c r="C60" s="17"/>
      <c r="D60" s="18"/>
      <c r="E60" s="18"/>
      <c r="F60" s="18"/>
      <c r="G60" s="17"/>
    </row>
    <row r="61" spans="2:7" ht="12">
      <c r="B61" s="17"/>
      <c r="C61" s="17"/>
      <c r="D61" s="18"/>
      <c r="E61" s="18"/>
      <c r="F61" s="18"/>
      <c r="G61" s="17"/>
    </row>
    <row r="62" spans="2:7" ht="12">
      <c r="B62" s="17"/>
      <c r="C62" s="17"/>
      <c r="D62" s="18"/>
      <c r="E62" s="18"/>
      <c r="F62" s="18"/>
      <c r="G62" s="17"/>
    </row>
    <row r="63" spans="2:7" ht="12">
      <c r="B63" s="17"/>
      <c r="C63" s="17"/>
      <c r="D63" s="18"/>
      <c r="E63" s="18"/>
      <c r="F63" s="18"/>
      <c r="G63" s="17"/>
    </row>
    <row r="64" spans="2:7" ht="12">
      <c r="B64" s="17"/>
      <c r="C64" s="17"/>
      <c r="D64" s="17"/>
      <c r="E64" s="17"/>
      <c r="F64" s="17"/>
      <c r="G64" s="17"/>
    </row>
    <row r="65" spans="2:7" ht="12">
      <c r="B65" s="17"/>
      <c r="C65" s="17"/>
      <c r="D65" s="17"/>
      <c r="E65" s="17"/>
      <c r="F65" s="17"/>
      <c r="G65" s="17"/>
    </row>
    <row r="66" spans="2:7" ht="12">
      <c r="B66" s="17"/>
      <c r="C66" s="17"/>
      <c r="D66" s="17"/>
      <c r="E66" s="17"/>
      <c r="F66" s="17"/>
      <c r="G66" s="17"/>
    </row>
  </sheetData>
  <sheetProtection password="C626" sheet="1" objects="1" scenarios="1"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1">
      <selection activeCell="D14" sqref="D14"/>
    </sheetView>
  </sheetViews>
  <sheetFormatPr defaultColWidth="9.140625" defaultRowHeight="12"/>
  <cols>
    <col min="1" max="1" width="3.8515625" style="0" customWidth="1"/>
    <col min="2" max="2" width="15.57421875" style="0" customWidth="1"/>
    <col min="3" max="3" width="8.00390625" style="0" customWidth="1"/>
    <col min="4" max="4" width="7.00390625" style="0" customWidth="1"/>
    <col min="5" max="5" width="7.421875" style="0" customWidth="1"/>
    <col min="6" max="6" width="6.28125" style="0" customWidth="1"/>
    <col min="7" max="7" width="13.7109375" style="0" customWidth="1"/>
    <col min="8" max="8" width="8.140625" style="0" customWidth="1"/>
    <col min="9" max="9" width="18.57421875" style="0" customWidth="1"/>
    <col min="12" max="12" width="16.140625" style="0" customWidth="1"/>
  </cols>
  <sheetData>
    <row r="1" spans="2:9" ht="24">
      <c r="B1" s="55" t="s">
        <v>61</v>
      </c>
      <c r="C1" s="55"/>
      <c r="D1" s="56"/>
      <c r="E1" s="56"/>
      <c r="F1" s="56"/>
      <c r="G1" s="57"/>
      <c r="H1" s="57"/>
      <c r="I1" s="1"/>
    </row>
    <row r="2" spans="2:8" ht="14.25">
      <c r="B2" s="2" t="s">
        <v>37</v>
      </c>
      <c r="C2" s="2"/>
      <c r="D2" s="2"/>
      <c r="E2" s="2"/>
      <c r="F2" s="6"/>
      <c r="G2" s="6"/>
      <c r="H2" s="6"/>
    </row>
    <row r="3" ht="12">
      <c r="B3" s="5"/>
    </row>
    <row r="4" spans="2:7" ht="15" thickBot="1">
      <c r="B4" s="59" t="s">
        <v>38</v>
      </c>
      <c r="C4" s="59"/>
      <c r="D4" s="59"/>
      <c r="E4" s="60"/>
      <c r="F4" s="9"/>
      <c r="G4" s="9"/>
    </row>
    <row r="5" spans="2:7" ht="14.25">
      <c r="B5" s="61" t="s">
        <v>39</v>
      </c>
      <c r="C5" s="71">
        <v>0</v>
      </c>
      <c r="D5" s="71">
        <v>0.03</v>
      </c>
      <c r="E5" s="71">
        <v>0.05</v>
      </c>
      <c r="F5" s="71">
        <v>0.07</v>
      </c>
      <c r="G5" s="72">
        <v>0.1</v>
      </c>
    </row>
    <row r="6" spans="2:7" ht="15" thickBot="1">
      <c r="B6" s="62" t="s">
        <v>40</v>
      </c>
      <c r="C6" s="83"/>
      <c r="D6" s="84"/>
      <c r="E6" s="84"/>
      <c r="F6" s="84"/>
      <c r="G6" s="85"/>
    </row>
    <row r="7" spans="2:7" ht="14.25">
      <c r="B7" s="9"/>
      <c r="C7" s="9"/>
      <c r="D7" s="9"/>
      <c r="E7" s="19"/>
      <c r="F7" s="9"/>
      <c r="G7" s="9"/>
    </row>
    <row r="8" spans="2:7" ht="15" thickBot="1">
      <c r="B8" s="9"/>
      <c r="C8" s="9"/>
      <c r="D8" s="9"/>
      <c r="E8" s="9"/>
      <c r="F8" s="9"/>
      <c r="G8" s="9"/>
    </row>
    <row r="9" spans="2:10" ht="12" customHeight="1" thickBot="1">
      <c r="B9" s="80" t="s">
        <v>31</v>
      </c>
      <c r="C9" s="126">
        <v>100</v>
      </c>
      <c r="D9" s="127" t="s">
        <v>32</v>
      </c>
      <c r="E9" s="9"/>
      <c r="F9" s="66" t="s">
        <v>41</v>
      </c>
      <c r="G9" s="67" t="s">
        <v>42</v>
      </c>
      <c r="H9" s="67" t="s">
        <v>43</v>
      </c>
      <c r="I9" s="67" t="s">
        <v>44</v>
      </c>
      <c r="J9" s="68" t="s">
        <v>45</v>
      </c>
    </row>
    <row r="10" spans="2:10" ht="15" thickBot="1">
      <c r="B10" s="81" t="s">
        <v>18</v>
      </c>
      <c r="C10" s="128">
        <v>6</v>
      </c>
      <c r="D10" s="129" t="s">
        <v>19</v>
      </c>
      <c r="E10" s="9"/>
      <c r="F10" s="40" t="s">
        <v>0</v>
      </c>
      <c r="G10" s="14" t="s">
        <v>46</v>
      </c>
      <c r="H10" s="14" t="s">
        <v>28</v>
      </c>
      <c r="I10" s="14" t="s">
        <v>29</v>
      </c>
      <c r="J10" s="41" t="s">
        <v>47</v>
      </c>
    </row>
    <row r="11" spans="2:10" ht="15" thickBot="1">
      <c r="B11" s="63" t="s">
        <v>25</v>
      </c>
      <c r="C11" s="86">
        <v>6</v>
      </c>
      <c r="D11" s="130" t="s">
        <v>26</v>
      </c>
      <c r="E11" s="9"/>
      <c r="F11" s="91">
        <v>1</v>
      </c>
      <c r="G11" s="92">
        <f>C11</f>
        <v>6</v>
      </c>
      <c r="H11" s="93">
        <f aca="true" t="shared" si="0" ref="H11:H16">G11/((1+$C$12/100)^F11)</f>
        <v>5.660377358490566</v>
      </c>
      <c r="I11" s="93">
        <f aca="true" t="shared" si="1" ref="I11:I16">H11/$H$17</f>
        <v>0.056603773584905676</v>
      </c>
      <c r="J11" s="94">
        <f aca="true" t="shared" si="2" ref="J11:J16">F11*I11</f>
        <v>0.056603773584905676</v>
      </c>
    </row>
    <row r="12" spans="2:10" ht="15" thickBot="1">
      <c r="B12" s="82" t="s">
        <v>16</v>
      </c>
      <c r="C12" s="131">
        <v>6</v>
      </c>
      <c r="D12" s="132" t="s">
        <v>26</v>
      </c>
      <c r="E12" s="9"/>
      <c r="F12" s="95">
        <v>2</v>
      </c>
      <c r="G12" s="92">
        <f>C11</f>
        <v>6</v>
      </c>
      <c r="H12" s="93">
        <f t="shared" si="0"/>
        <v>5.339978640085439</v>
      </c>
      <c r="I12" s="93">
        <f t="shared" si="1"/>
        <v>0.05339978640085441</v>
      </c>
      <c r="J12" s="94">
        <f t="shared" si="2"/>
        <v>0.10679957280170882</v>
      </c>
    </row>
    <row r="13" spans="1:10" ht="14.25">
      <c r="A13" s="58"/>
      <c r="B13" s="9"/>
      <c r="C13" s="9"/>
      <c r="D13" s="9"/>
      <c r="E13" s="9"/>
      <c r="F13" s="91">
        <v>3</v>
      </c>
      <c r="G13" s="92">
        <f>C11</f>
        <v>6</v>
      </c>
      <c r="H13" s="93">
        <f t="shared" si="0"/>
        <v>5.03771569819381</v>
      </c>
      <c r="I13" s="93">
        <f t="shared" si="1"/>
        <v>0.050377156981938113</v>
      </c>
      <c r="J13" s="94">
        <f t="shared" si="2"/>
        <v>0.15113147094581433</v>
      </c>
    </row>
    <row r="14" spans="1:10" ht="14.25">
      <c r="A14" s="58"/>
      <c r="F14" s="91">
        <v>4</v>
      </c>
      <c r="G14" s="92">
        <f>C11</f>
        <v>6</v>
      </c>
      <c r="H14" s="93">
        <f t="shared" si="0"/>
        <v>4.752561979428123</v>
      </c>
      <c r="I14" s="93">
        <f t="shared" si="1"/>
        <v>0.04752561979428124</v>
      </c>
      <c r="J14" s="94">
        <f t="shared" si="2"/>
        <v>0.19010247917712497</v>
      </c>
    </row>
    <row r="15" spans="1:10" ht="14.25">
      <c r="A15" s="58"/>
      <c r="D15" s="77"/>
      <c r="F15" s="91">
        <v>5</v>
      </c>
      <c r="G15" s="92">
        <f>C11</f>
        <v>6</v>
      </c>
      <c r="H15" s="93">
        <f t="shared" si="0"/>
        <v>4.483549037196341</v>
      </c>
      <c r="I15" s="93">
        <f t="shared" si="1"/>
        <v>0.044835490371963424</v>
      </c>
      <c r="J15" s="94">
        <f t="shared" si="2"/>
        <v>0.22417745185981713</v>
      </c>
    </row>
    <row r="16" spans="1:10" ht="14.25">
      <c r="A16" s="58"/>
      <c r="F16" s="91">
        <v>6</v>
      </c>
      <c r="G16" s="92">
        <f>100+C11</f>
        <v>106</v>
      </c>
      <c r="H16" s="93">
        <f t="shared" si="0"/>
        <v>74.72581728660569</v>
      </c>
      <c r="I16" s="93">
        <f t="shared" si="1"/>
        <v>0.7472581728660571</v>
      </c>
      <c r="J16" s="94">
        <f t="shared" si="2"/>
        <v>4.483549037196343</v>
      </c>
    </row>
    <row r="17" spans="1:10" ht="14.25">
      <c r="A17" s="58"/>
      <c r="F17" s="96" t="s">
        <v>1</v>
      </c>
      <c r="G17" s="97"/>
      <c r="H17" s="98">
        <f>SUM(H11:H16)</f>
        <v>99.99999999999997</v>
      </c>
      <c r="I17" s="99">
        <f>SUM(I11:I16)</f>
        <v>1</v>
      </c>
      <c r="J17" s="70">
        <f>SUM(J11:J16)</f>
        <v>5.212363785565714</v>
      </c>
    </row>
    <row r="18" spans="1:7" ht="14.25">
      <c r="A18" s="58"/>
      <c r="G18" s="9"/>
    </row>
    <row r="19" spans="1:7" ht="14.25">
      <c r="A19" s="58"/>
      <c r="G19" s="9"/>
    </row>
    <row r="20" spans="1:7" ht="15" thickBot="1">
      <c r="A20" s="58"/>
      <c r="B20" s="1" t="s">
        <v>57</v>
      </c>
      <c r="G20" s="9"/>
    </row>
    <row r="21" spans="2:7" ht="12">
      <c r="B21" s="3" t="s">
        <v>2</v>
      </c>
      <c r="C21" s="100">
        <v>0</v>
      </c>
      <c r="D21" s="100">
        <v>0.03</v>
      </c>
      <c r="E21" s="100">
        <v>0.05</v>
      </c>
      <c r="F21" s="100">
        <v>0.07</v>
      </c>
      <c r="G21" s="101">
        <v>0.1</v>
      </c>
    </row>
    <row r="22" spans="2:7" ht="12.75" thickBot="1">
      <c r="B22" s="79" t="s">
        <v>12</v>
      </c>
      <c r="C22" s="102" t="s">
        <v>33</v>
      </c>
      <c r="D22" s="102" t="s">
        <v>60</v>
      </c>
      <c r="E22" s="102" t="s">
        <v>13</v>
      </c>
      <c r="F22" s="102" t="s">
        <v>14</v>
      </c>
      <c r="G22" s="103" t="s">
        <v>59</v>
      </c>
    </row>
    <row r="29" spans="8:11" ht="14.25">
      <c r="H29" s="7"/>
      <c r="I29" s="7"/>
      <c r="J29" s="7"/>
      <c r="K29" s="7"/>
    </row>
    <row r="41" spans="2:7" ht="12">
      <c r="B41" s="17"/>
      <c r="C41" s="17"/>
      <c r="D41" s="17"/>
      <c r="E41" s="17"/>
      <c r="F41" s="17"/>
      <c r="G41" s="17"/>
    </row>
    <row r="42" spans="2:7" ht="12">
      <c r="B42" s="16"/>
      <c r="C42" s="16"/>
      <c r="D42" s="16"/>
      <c r="E42" s="16"/>
      <c r="F42" s="16"/>
      <c r="G42" s="17"/>
    </row>
    <row r="43" spans="2:7" ht="12">
      <c r="B43" s="17"/>
      <c r="C43" s="17"/>
      <c r="D43" s="17"/>
      <c r="E43" s="17"/>
      <c r="F43" s="16"/>
      <c r="G43" s="17"/>
    </row>
    <row r="44" spans="2:7" ht="12">
      <c r="B44" s="17"/>
      <c r="C44" s="17"/>
      <c r="D44" s="18"/>
      <c r="E44" s="18"/>
      <c r="F44" s="18"/>
      <c r="G44" s="17"/>
    </row>
    <row r="45" spans="2:7" ht="12">
      <c r="B45" s="17"/>
      <c r="C45" s="17"/>
      <c r="D45" s="18"/>
      <c r="E45" s="18"/>
      <c r="F45" s="18"/>
      <c r="G45" s="17"/>
    </row>
    <row r="46" spans="2:7" ht="12">
      <c r="B46" s="17"/>
      <c r="C46" s="17"/>
      <c r="D46" s="18"/>
      <c r="E46" s="18"/>
      <c r="F46" s="18"/>
      <c r="G46" s="17"/>
    </row>
    <row r="47" spans="2:7" ht="12">
      <c r="B47" s="17"/>
      <c r="C47" s="17"/>
      <c r="D47" s="18"/>
      <c r="E47" s="18"/>
      <c r="F47" s="18"/>
      <c r="G47" s="17"/>
    </row>
    <row r="48" spans="2:7" ht="12">
      <c r="B48" s="17"/>
      <c r="C48" s="17"/>
      <c r="D48" s="18"/>
      <c r="E48" s="18"/>
      <c r="F48" s="18"/>
      <c r="G48" s="17"/>
    </row>
    <row r="49" spans="2:7" ht="12">
      <c r="B49" s="17"/>
      <c r="C49" s="17"/>
      <c r="D49" s="18"/>
      <c r="E49" s="18"/>
      <c r="F49" s="18"/>
      <c r="G49" s="17"/>
    </row>
    <row r="50" spans="2:7" ht="12">
      <c r="B50" s="17"/>
      <c r="C50" s="17"/>
      <c r="D50" s="18"/>
      <c r="E50" s="18"/>
      <c r="F50" s="18"/>
      <c r="G50" s="17"/>
    </row>
    <row r="51" spans="2:7" ht="12">
      <c r="B51" s="17"/>
      <c r="C51" s="17"/>
      <c r="D51" s="17"/>
      <c r="E51" s="17"/>
      <c r="F51" s="17"/>
      <c r="G51" s="17"/>
    </row>
    <row r="52" spans="2:7" ht="12">
      <c r="B52" s="17"/>
      <c r="C52" s="17"/>
      <c r="D52" s="17"/>
      <c r="E52" s="17"/>
      <c r="F52" s="17"/>
      <c r="G52" s="17"/>
    </row>
    <row r="53" spans="2:7" ht="12">
      <c r="B53" s="17"/>
      <c r="C53" s="17"/>
      <c r="D53" s="17"/>
      <c r="E53" s="17"/>
      <c r="F53" s="17"/>
      <c r="G53" s="17"/>
    </row>
    <row r="54" spans="2:7" ht="12">
      <c r="B54" s="17"/>
      <c r="C54" s="17"/>
      <c r="D54" s="17"/>
      <c r="E54" s="17"/>
      <c r="F54" s="17"/>
      <c r="G54" s="17"/>
    </row>
    <row r="55" spans="2:7" ht="12">
      <c r="B55" s="16"/>
      <c r="C55" s="16"/>
      <c r="D55" s="16"/>
      <c r="E55" s="16"/>
      <c r="F55" s="16"/>
      <c r="G55" s="17"/>
    </row>
    <row r="56" spans="2:7" ht="12">
      <c r="B56" s="17"/>
      <c r="C56" s="17"/>
      <c r="D56" s="17"/>
      <c r="E56" s="17"/>
      <c r="F56" s="16"/>
      <c r="G56" s="17"/>
    </row>
    <row r="57" spans="2:7" ht="12">
      <c r="B57" s="17"/>
      <c r="C57" s="17"/>
      <c r="D57" s="18"/>
      <c r="E57" s="18"/>
      <c r="F57" s="18"/>
      <c r="G57" s="17"/>
    </row>
    <row r="58" spans="2:7" ht="12">
      <c r="B58" s="17"/>
      <c r="C58" s="17"/>
      <c r="D58" s="18"/>
      <c r="E58" s="18"/>
      <c r="F58" s="18"/>
      <c r="G58" s="17"/>
    </row>
    <row r="59" spans="2:7" ht="12">
      <c r="B59" s="17"/>
      <c r="C59" s="17"/>
      <c r="D59" s="18"/>
      <c r="E59" s="18"/>
      <c r="F59" s="18"/>
      <c r="G59" s="17"/>
    </row>
    <row r="60" spans="2:7" ht="12">
      <c r="B60" s="17"/>
      <c r="C60" s="17"/>
      <c r="D60" s="18"/>
      <c r="E60" s="18"/>
      <c r="F60" s="18"/>
      <c r="G60" s="17"/>
    </row>
    <row r="61" spans="2:7" ht="12">
      <c r="B61" s="17"/>
      <c r="C61" s="17"/>
      <c r="D61" s="18"/>
      <c r="E61" s="18"/>
      <c r="F61" s="18"/>
      <c r="G61" s="17"/>
    </row>
    <row r="62" spans="2:7" ht="12">
      <c r="B62" s="17"/>
      <c r="C62" s="17"/>
      <c r="D62" s="18"/>
      <c r="E62" s="18"/>
      <c r="F62" s="18"/>
      <c r="G62" s="17"/>
    </row>
    <row r="63" spans="2:7" ht="12">
      <c r="B63" s="17"/>
      <c r="C63" s="17"/>
      <c r="D63" s="17"/>
      <c r="E63" s="17"/>
      <c r="F63" s="17"/>
      <c r="G63" s="17"/>
    </row>
    <row r="64" spans="2:7" ht="12">
      <c r="B64" s="17"/>
      <c r="C64" s="17"/>
      <c r="D64" s="17"/>
      <c r="E64" s="17"/>
      <c r="F64" s="17"/>
      <c r="G64" s="17"/>
    </row>
    <row r="65" spans="2:7" ht="12">
      <c r="B65" s="17"/>
      <c r="C65" s="17"/>
      <c r="D65" s="17"/>
      <c r="E65" s="17"/>
      <c r="F65" s="17"/>
      <c r="G65" s="17"/>
    </row>
  </sheetData>
  <sheetProtection password="C626" sheet="1" objects="1" scenarios="1"/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D16" sqref="D16"/>
    </sheetView>
  </sheetViews>
  <sheetFormatPr defaultColWidth="9.140625" defaultRowHeight="12"/>
  <cols>
    <col min="1" max="1" width="3.8515625" style="0" customWidth="1"/>
    <col min="2" max="2" width="15.57421875" style="0" customWidth="1"/>
    <col min="3" max="3" width="8.57421875" style="0" customWidth="1"/>
    <col min="4" max="4" width="7.00390625" style="0" customWidth="1"/>
    <col min="5" max="5" width="7.28125" style="0" customWidth="1"/>
    <col min="6" max="6" width="7.8515625" style="0" customWidth="1"/>
    <col min="7" max="7" width="12.140625" style="0" customWidth="1"/>
    <col min="8" max="8" width="10.421875" style="0" customWidth="1"/>
    <col min="9" max="9" width="18.57421875" style="0" customWidth="1"/>
    <col min="12" max="12" width="16.140625" style="0" customWidth="1"/>
  </cols>
  <sheetData>
    <row r="1" spans="2:9" ht="24">
      <c r="B1" s="55" t="s">
        <v>72</v>
      </c>
      <c r="C1" s="55"/>
      <c r="D1" s="56"/>
      <c r="E1" s="56"/>
      <c r="F1" s="56"/>
      <c r="G1" s="57"/>
      <c r="H1" s="57"/>
      <c r="I1" s="1"/>
    </row>
    <row r="2" spans="2:8" ht="14.25">
      <c r="B2" s="2" t="s">
        <v>56</v>
      </c>
      <c r="C2" s="2"/>
      <c r="D2" s="2"/>
      <c r="E2" s="2"/>
      <c r="F2" s="6"/>
      <c r="G2" s="6"/>
      <c r="H2" s="6"/>
    </row>
    <row r="3" ht="12">
      <c r="B3" s="5"/>
    </row>
    <row r="4" spans="2:12" ht="15" thickBot="1">
      <c r="B4" s="59" t="s">
        <v>38</v>
      </c>
      <c r="C4" s="59"/>
      <c r="D4" s="59"/>
      <c r="E4" s="60"/>
      <c r="F4" s="9"/>
      <c r="G4" s="9"/>
      <c r="I4" s="2"/>
      <c r="J4" s="8"/>
      <c r="K4" s="8"/>
      <c r="L4" s="8"/>
    </row>
    <row r="5" spans="2:7" ht="14.25">
      <c r="B5" s="61" t="s">
        <v>16</v>
      </c>
      <c r="C5" s="71">
        <v>0</v>
      </c>
      <c r="D5" s="71">
        <v>0.03</v>
      </c>
      <c r="E5" s="71">
        <v>0.05</v>
      </c>
      <c r="F5" s="71">
        <v>0.07</v>
      </c>
      <c r="G5" s="72">
        <v>0.1</v>
      </c>
    </row>
    <row r="6" spans="2:7" ht="15" thickBot="1">
      <c r="B6" s="62" t="s">
        <v>48</v>
      </c>
      <c r="C6" s="83"/>
      <c r="D6" s="84"/>
      <c r="E6" s="84"/>
      <c r="F6" s="84"/>
      <c r="G6" s="85"/>
    </row>
    <row r="7" spans="2:7" ht="14.25">
      <c r="B7" s="9"/>
      <c r="C7" s="9"/>
      <c r="D7" s="9"/>
      <c r="E7" s="19"/>
      <c r="F7" s="9"/>
      <c r="G7" s="9"/>
    </row>
    <row r="8" spans="2:7" ht="15" thickBot="1">
      <c r="B8" s="9"/>
      <c r="C8" s="9"/>
      <c r="D8" s="9"/>
      <c r="E8" s="9"/>
      <c r="F8" s="9"/>
      <c r="G8" s="9"/>
    </row>
    <row r="9" spans="2:10" ht="12" customHeight="1" thickBot="1">
      <c r="B9" s="63" t="s">
        <v>31</v>
      </c>
      <c r="C9" s="73">
        <v>100</v>
      </c>
      <c r="D9" s="105" t="s">
        <v>32</v>
      </c>
      <c r="E9" s="9"/>
      <c r="F9" s="66" t="s">
        <v>49</v>
      </c>
      <c r="G9" s="67" t="s">
        <v>50</v>
      </c>
      <c r="H9" s="67" t="s">
        <v>51</v>
      </c>
      <c r="I9" s="67" t="s">
        <v>52</v>
      </c>
      <c r="J9" s="68" t="s">
        <v>53</v>
      </c>
    </row>
    <row r="10" spans="2:10" ht="15" thickBot="1">
      <c r="B10" s="64" t="s">
        <v>18</v>
      </c>
      <c r="C10" s="73">
        <v>6</v>
      </c>
      <c r="D10" s="105" t="s">
        <v>19</v>
      </c>
      <c r="E10" s="9"/>
      <c r="F10" s="40" t="s">
        <v>0</v>
      </c>
      <c r="G10" s="69" t="s">
        <v>58</v>
      </c>
      <c r="H10" s="14" t="s">
        <v>28</v>
      </c>
      <c r="I10" s="14" t="s">
        <v>29</v>
      </c>
      <c r="J10" s="41" t="s">
        <v>54</v>
      </c>
    </row>
    <row r="11" spans="2:10" ht="15" thickBot="1">
      <c r="B11" s="63" t="s">
        <v>55</v>
      </c>
      <c r="C11" s="74">
        <v>5</v>
      </c>
      <c r="D11" s="76" t="s">
        <v>26</v>
      </c>
      <c r="E11" s="9"/>
      <c r="F11" s="91">
        <v>1</v>
      </c>
      <c r="G11" s="92">
        <f>C11</f>
        <v>5</v>
      </c>
      <c r="H11" s="104">
        <f aca="true" t="shared" si="0" ref="H11:H16">G11/((1+$C$12/100)^F11)</f>
        <v>4.545454545454545</v>
      </c>
      <c r="I11" s="93">
        <f aca="true" t="shared" si="1" ref="I11:I16">H11/$H$17</f>
        <v>0.05810840894355204</v>
      </c>
      <c r="J11" s="94">
        <f aca="true" t="shared" si="2" ref="J11:J16">F11*I11</f>
        <v>0.05810840894355204</v>
      </c>
    </row>
    <row r="12" spans="2:10" ht="15" thickBot="1">
      <c r="B12" s="65" t="s">
        <v>16</v>
      </c>
      <c r="C12" s="87">
        <v>10</v>
      </c>
      <c r="D12" s="76" t="s">
        <v>26</v>
      </c>
      <c r="E12" s="9"/>
      <c r="F12" s="95">
        <v>2</v>
      </c>
      <c r="G12" s="92">
        <f>C11</f>
        <v>5</v>
      </c>
      <c r="H12" s="104">
        <f t="shared" si="0"/>
        <v>4.132231404958677</v>
      </c>
      <c r="I12" s="93">
        <f t="shared" si="1"/>
        <v>0.052825826312320044</v>
      </c>
      <c r="J12" s="94">
        <f t="shared" si="2"/>
        <v>0.10565165262464009</v>
      </c>
    </row>
    <row r="13" spans="1:10" ht="14.25">
      <c r="A13" s="58"/>
      <c r="B13" s="9"/>
      <c r="C13" s="9"/>
      <c r="D13" s="9"/>
      <c r="E13" s="9"/>
      <c r="F13" s="91">
        <v>3</v>
      </c>
      <c r="G13" s="92">
        <f>C11</f>
        <v>5</v>
      </c>
      <c r="H13" s="104">
        <f t="shared" si="0"/>
        <v>3.7565740045078875</v>
      </c>
      <c r="I13" s="93">
        <f t="shared" si="1"/>
        <v>0.04802347846574548</v>
      </c>
      <c r="J13" s="94">
        <f t="shared" si="2"/>
        <v>0.14407043539723643</v>
      </c>
    </row>
    <row r="14" spans="1:10" ht="14.25">
      <c r="A14" s="58"/>
      <c r="C14" s="75">
        <v>0</v>
      </c>
      <c r="E14" s="77"/>
      <c r="F14" s="91">
        <v>4</v>
      </c>
      <c r="G14" s="92">
        <f>C11</f>
        <v>5</v>
      </c>
      <c r="H14" s="104">
        <f t="shared" si="0"/>
        <v>3.4150672768253525</v>
      </c>
      <c r="I14" s="93">
        <f t="shared" si="1"/>
        <v>0.04365770769613226</v>
      </c>
      <c r="J14" s="94">
        <f t="shared" si="2"/>
        <v>0.17463083078452904</v>
      </c>
    </row>
    <row r="15" spans="1:10" ht="14.25">
      <c r="A15" s="58"/>
      <c r="F15" s="91">
        <v>5</v>
      </c>
      <c r="G15" s="92">
        <f>C11</f>
        <v>5</v>
      </c>
      <c r="H15" s="104">
        <f t="shared" si="0"/>
        <v>3.1046066152957748</v>
      </c>
      <c r="I15" s="93">
        <f t="shared" si="1"/>
        <v>0.03968882517830205</v>
      </c>
      <c r="J15" s="94">
        <f t="shared" si="2"/>
        <v>0.19844412589151025</v>
      </c>
    </row>
    <row r="16" spans="1:10" ht="14.25">
      <c r="A16" s="58"/>
      <c r="F16" s="91">
        <v>6</v>
      </c>
      <c r="G16" s="92">
        <f>100+C11</f>
        <v>105</v>
      </c>
      <c r="H16" s="104">
        <f t="shared" si="0"/>
        <v>59.2697626556466</v>
      </c>
      <c r="I16" s="93">
        <f t="shared" si="1"/>
        <v>0.7576957534039481</v>
      </c>
      <c r="J16" s="94">
        <f t="shared" si="2"/>
        <v>4.546174520423689</v>
      </c>
    </row>
    <row r="17" spans="1:10" ht="14.25">
      <c r="A17" s="58"/>
      <c r="F17" s="96" t="s">
        <v>1</v>
      </c>
      <c r="G17" s="97"/>
      <c r="H17" s="98">
        <f>SUM(H11:H16)</f>
        <v>78.22369650268884</v>
      </c>
      <c r="I17" s="99">
        <f>SUM(I11:I16)</f>
        <v>1</v>
      </c>
      <c r="J17" s="70">
        <f>SUM(J11:J16)</f>
        <v>5.227079974065156</v>
      </c>
    </row>
    <row r="18" spans="1:7" ht="14.25">
      <c r="A18" s="58"/>
      <c r="G18" s="9"/>
    </row>
    <row r="19" spans="1:7" ht="14.25">
      <c r="A19" s="58"/>
      <c r="G19" s="9"/>
    </row>
    <row r="20" spans="1:3" ht="12.75" thickBot="1">
      <c r="A20" s="58"/>
      <c r="B20" s="108" t="s">
        <v>57</v>
      </c>
      <c r="C20" s="10"/>
    </row>
    <row r="21" spans="2:7" ht="12">
      <c r="B21" s="3" t="s">
        <v>16</v>
      </c>
      <c r="C21" s="106">
        <v>0</v>
      </c>
      <c r="D21" s="106">
        <v>0.03</v>
      </c>
      <c r="E21" s="106">
        <v>0.05</v>
      </c>
      <c r="F21" s="106">
        <v>0.07</v>
      </c>
      <c r="G21" s="107">
        <v>0.1</v>
      </c>
    </row>
    <row r="22" spans="2:9" ht="12.75" thickBot="1">
      <c r="B22" s="4" t="s">
        <v>12</v>
      </c>
      <c r="C22" s="102" t="s">
        <v>20</v>
      </c>
      <c r="D22" s="102" t="s">
        <v>21</v>
      </c>
      <c r="E22" s="102" t="s">
        <v>22</v>
      </c>
      <c r="F22" s="102" t="s">
        <v>23</v>
      </c>
      <c r="G22" s="103" t="s">
        <v>24</v>
      </c>
      <c r="I22" s="78"/>
    </row>
    <row r="29" spans="8:11" ht="14.25">
      <c r="H29" s="7"/>
      <c r="I29" s="7"/>
      <c r="J29" s="7"/>
      <c r="K29" s="7"/>
    </row>
    <row r="41" spans="2:7" ht="12">
      <c r="B41" s="17"/>
      <c r="C41" s="17"/>
      <c r="D41" s="17"/>
      <c r="E41" s="17"/>
      <c r="F41" s="17"/>
      <c r="G41" s="17"/>
    </row>
    <row r="42" spans="2:7" ht="12">
      <c r="B42" s="16"/>
      <c r="C42" s="16"/>
      <c r="D42" s="16"/>
      <c r="E42" s="16"/>
      <c r="F42" s="16"/>
      <c r="G42" s="17"/>
    </row>
    <row r="43" spans="2:7" ht="12">
      <c r="B43" s="17"/>
      <c r="C43" s="17"/>
      <c r="D43" s="17"/>
      <c r="E43" s="17"/>
      <c r="F43" s="16"/>
      <c r="G43" s="17"/>
    </row>
    <row r="44" spans="2:7" ht="12">
      <c r="B44" s="17"/>
      <c r="C44" s="17"/>
      <c r="D44" s="18"/>
      <c r="E44" s="18"/>
      <c r="F44" s="18"/>
      <c r="G44" s="17"/>
    </row>
    <row r="45" spans="2:7" ht="12">
      <c r="B45" s="17"/>
      <c r="C45" s="17"/>
      <c r="D45" s="18"/>
      <c r="E45" s="18"/>
      <c r="F45" s="18"/>
      <c r="G45" s="17"/>
    </row>
    <row r="46" spans="2:7" ht="12">
      <c r="B46" s="17"/>
      <c r="C46" s="17"/>
      <c r="D46" s="18"/>
      <c r="E46" s="18"/>
      <c r="F46" s="18"/>
      <c r="G46" s="17"/>
    </row>
    <row r="47" spans="2:7" ht="12">
      <c r="B47" s="17"/>
      <c r="C47" s="17"/>
      <c r="D47" s="18"/>
      <c r="E47" s="18"/>
      <c r="F47" s="18"/>
      <c r="G47" s="17"/>
    </row>
    <row r="48" spans="2:7" ht="12">
      <c r="B48" s="17"/>
      <c r="C48" s="17"/>
      <c r="D48" s="18"/>
      <c r="E48" s="18"/>
      <c r="F48" s="18"/>
      <c r="G48" s="17"/>
    </row>
    <row r="49" spans="2:7" ht="12">
      <c r="B49" s="17"/>
      <c r="C49" s="17"/>
      <c r="D49" s="18"/>
      <c r="E49" s="18"/>
      <c r="F49" s="18"/>
      <c r="G49" s="17"/>
    </row>
    <row r="50" spans="2:7" ht="12">
      <c r="B50" s="17"/>
      <c r="C50" s="17"/>
      <c r="D50" s="18"/>
      <c r="E50" s="18"/>
      <c r="F50" s="18"/>
      <c r="G50" s="17"/>
    </row>
    <row r="51" spans="2:7" ht="12">
      <c r="B51" s="17"/>
      <c r="C51" s="17"/>
      <c r="D51" s="17"/>
      <c r="E51" s="17"/>
      <c r="F51" s="17"/>
      <c r="G51" s="17"/>
    </row>
    <row r="52" spans="2:7" ht="12">
      <c r="B52" s="17"/>
      <c r="C52" s="17"/>
      <c r="D52" s="17"/>
      <c r="E52" s="17"/>
      <c r="F52" s="17"/>
      <c r="G52" s="17"/>
    </row>
    <row r="53" spans="2:7" ht="12">
      <c r="B53" s="17"/>
      <c r="C53" s="17"/>
      <c r="D53" s="17"/>
      <c r="E53" s="17"/>
      <c r="F53" s="17"/>
      <c r="G53" s="17"/>
    </row>
    <row r="54" spans="2:7" ht="12">
      <c r="B54" s="17"/>
      <c r="C54" s="17"/>
      <c r="D54" s="17"/>
      <c r="E54" s="17"/>
      <c r="F54" s="17"/>
      <c r="G54" s="17"/>
    </row>
    <row r="55" spans="2:7" ht="12">
      <c r="B55" s="16"/>
      <c r="C55" s="16"/>
      <c r="D55" s="16"/>
      <c r="E55" s="16"/>
      <c r="F55" s="16"/>
      <c r="G55" s="17"/>
    </row>
    <row r="56" spans="2:7" ht="12">
      <c r="B56" s="17"/>
      <c r="C56" s="17"/>
      <c r="D56" s="17"/>
      <c r="E56" s="17"/>
      <c r="F56" s="16"/>
      <c r="G56" s="17"/>
    </row>
    <row r="57" spans="2:7" ht="12">
      <c r="B57" s="17"/>
      <c r="C57" s="17"/>
      <c r="D57" s="18"/>
      <c r="E57" s="18"/>
      <c r="F57" s="18"/>
      <c r="G57" s="17"/>
    </row>
    <row r="58" spans="2:7" ht="12">
      <c r="B58" s="17"/>
      <c r="C58" s="17"/>
      <c r="D58" s="18"/>
      <c r="E58" s="18"/>
      <c r="F58" s="18"/>
      <c r="G58" s="17"/>
    </row>
    <row r="59" spans="2:7" ht="12">
      <c r="B59" s="17"/>
      <c r="C59" s="17"/>
      <c r="D59" s="18"/>
      <c r="E59" s="18"/>
      <c r="F59" s="18"/>
      <c r="G59" s="17"/>
    </row>
    <row r="60" spans="2:7" ht="12">
      <c r="B60" s="17"/>
      <c r="C60" s="17"/>
      <c r="D60" s="18"/>
      <c r="E60" s="18"/>
      <c r="F60" s="18"/>
      <c r="G60" s="17"/>
    </row>
    <row r="61" spans="2:7" ht="12">
      <c r="B61" s="17"/>
      <c r="C61" s="17"/>
      <c r="D61" s="18"/>
      <c r="E61" s="18"/>
      <c r="F61" s="18"/>
      <c r="G61" s="17"/>
    </row>
    <row r="62" spans="2:7" ht="12">
      <c r="B62" s="17"/>
      <c r="C62" s="17"/>
      <c r="D62" s="18"/>
      <c r="E62" s="18"/>
      <c r="F62" s="18"/>
      <c r="G62" s="17"/>
    </row>
    <row r="63" spans="2:7" ht="12">
      <c r="B63" s="17"/>
      <c r="C63" s="17"/>
      <c r="D63" s="17"/>
      <c r="E63" s="17"/>
      <c r="F63" s="17"/>
      <c r="G63" s="17"/>
    </row>
    <row r="64" spans="2:7" ht="12">
      <c r="B64" s="17"/>
      <c r="C64" s="17"/>
      <c r="D64" s="17"/>
      <c r="E64" s="17"/>
      <c r="F64" s="17"/>
      <c r="G64" s="17"/>
    </row>
    <row r="65" spans="2:7" ht="12">
      <c r="B65" s="17"/>
      <c r="C65" s="17"/>
      <c r="D65" s="17"/>
      <c r="E65" s="17"/>
      <c r="F65" s="17"/>
      <c r="G65" s="17"/>
    </row>
  </sheetData>
  <sheetProtection password="C626" sheet="1" objects="1" scenarios="1"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Hidetsugu Arima</dc:creator>
  <cp:keywords/>
  <dc:description/>
  <cp:lastModifiedBy>Hidetsugu Arima</cp:lastModifiedBy>
  <dcterms:created xsi:type="dcterms:W3CDTF">1999-11-21T23:35:50Z</dcterms:created>
  <dcterms:modified xsi:type="dcterms:W3CDTF">2003-05-24T08:30:13Z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